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660" windowHeight="8040" activeTab="1"/>
  </bookViews>
  <sheets>
    <sheet name="扶贫专项资金2018" sheetId="1" r:id="rId1"/>
    <sheet name="2018年专项支出" sheetId="2" r:id="rId2"/>
  </sheets>
  <externalReferences>
    <externalReference r:id="rId5"/>
  </externalReferences>
  <definedNames>
    <definedName name="_xlnm._FilterDatabase" localSheetId="1" hidden="1">'2018年专项支出'!$A$3:$G$43</definedName>
    <definedName name="_xlnm._FilterDatabase" localSheetId="0" hidden="1">'扶贫专项资金2018'!$A$3:$P$3</definedName>
    <definedName name="_xlnm.Print_Area" localSheetId="1">'2018年专项支出'!$A$1:$G$49</definedName>
    <definedName name="_xlnm.Print_Titles" localSheetId="1">'2018年专项支出'!$1:$3</definedName>
    <definedName name="_xlnm.Print_Titles" localSheetId="0">'扶贫专项资金2018'!$1:$3</definedName>
    <definedName name="字段本级分配.N.19.2">#REF!</definedName>
    <definedName name="字段部门单位.C.48" localSheetId="1">#REF!</definedName>
    <definedName name="字段部门单位.C.48" localSheetId="0">#REF!</definedName>
    <definedName name="字段部门单位.C.48">#REF!</definedName>
    <definedName name="字段对账.C.8" localSheetId="1">#REF!</definedName>
    <definedName name="字段对账.C.8" localSheetId="0">#REF!</definedName>
    <definedName name="字段对账.C.8">#REF!</definedName>
    <definedName name="字段功能科目_.C.100">#REF!</definedName>
    <definedName name="字段归口处室_.C.100">#REF!</definedName>
    <definedName name="字段归口科室.C.50" localSheetId="1">#REF!</definedName>
    <definedName name="字段归口科室.C.50" localSheetId="0">#REF!</definedName>
    <definedName name="字段归口科室.C.50">#REF!</definedName>
    <definedName name="字段金额.N.20.2" localSheetId="1">#REF!</definedName>
    <definedName name="字段金额.N.20.2" localSheetId="0">#REF!</definedName>
    <definedName name="字段金额.N.20.2">#REF!</definedName>
    <definedName name="字段经费渠道.C.50" localSheetId="1">#REF!</definedName>
    <definedName name="字段经费渠道.C.50" localSheetId="0">#REF!</definedName>
    <definedName name="字段经费渠道.C.50">#REF!</definedName>
    <definedName name="字段经济科目_.C.100">#REF!</definedName>
    <definedName name="字段科目.C.100" localSheetId="1">#REF!</definedName>
    <definedName name="字段科目.C.100" localSheetId="0">#REF!</definedName>
    <definedName name="字段科目.C.100">#REF!</definedName>
    <definedName name="字段来源类型_.C.100">#REF!</definedName>
    <definedName name="字段录入.C.8" localSheetId="1">#REF!</definedName>
    <definedName name="字段录入.C.8" localSheetId="0">#REF!</definedName>
    <definedName name="字段录入.C.8">#REF!</definedName>
    <definedName name="字段票号.C.30">#REF!</definedName>
    <definedName name="字段日期.D.8">#REF!</definedName>
    <definedName name="字段审核.C.12" localSheetId="1">#REF!</definedName>
    <definedName name="字段审核.C.12" localSheetId="0">#REF!</definedName>
    <definedName name="字段审核.C.12">#REF!</definedName>
    <definedName name="字段审批文件.C.30" localSheetId="1">#REF!</definedName>
    <definedName name="字段审批文件.C.30" localSheetId="0">#REF!</definedName>
    <definedName name="字段审批文件.C.30">#REF!</definedName>
    <definedName name="字段审批文件_.C.200">#REF!</definedName>
    <definedName name="字段文件日期.D.8">#REF!</definedName>
    <definedName name="字段用途.C.200">#REF!</definedName>
    <definedName name="字段用途.C.60" localSheetId="1">#REF!</definedName>
    <definedName name="字段用途.C.60" localSheetId="0">#REF!</definedName>
    <definedName name="字段用途.C.60">#REF!</definedName>
    <definedName name="字段预算单位_.C.100">#REF!</definedName>
    <definedName name="字段预算科目.C.7" localSheetId="1">#REF!</definedName>
    <definedName name="字段预算科目.C.7" localSheetId="0">#REF!</definedName>
    <definedName name="字段预算科目.C.7">#REF!</definedName>
    <definedName name="字段支出结构_.C.100">#REF!</definedName>
    <definedName name="字段支出类型_.C.100">#REF!</definedName>
    <definedName name="字段支付方式_.C.100">#REF!</definedName>
    <definedName name="字段支付类型.C.20" localSheetId="1">#REF!</definedName>
    <definedName name="字段支付类型.C.20" localSheetId="0">#REF!</definedName>
    <definedName name="字段支付类型.C.20">#REF!</definedName>
    <definedName name="字段资金性质.C.50" localSheetId="1">#REF!</definedName>
    <definedName name="字段资金性质.C.50" localSheetId="0">#REF!</definedName>
    <definedName name="字段资金性质.C.50">#REF!</definedName>
    <definedName name="字段资金性质_.C.100">#REF!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C4" authorId="0">
      <text>
        <r>
          <rPr>
            <b/>
            <sz val="9"/>
            <rFont val="宋体"/>
            <family val="0"/>
          </rPr>
          <t>Windows 用户:</t>
        </r>
        <r>
          <rPr>
            <sz val="9"/>
            <rFont val="宋体"/>
            <family val="0"/>
          </rPr>
          <t xml:space="preserve">
2200199</t>
        </r>
      </text>
    </comment>
    <comment ref="C5" authorId="0">
      <text>
        <r>
          <rPr>
            <b/>
            <sz val="9"/>
            <rFont val="宋体"/>
            <family val="0"/>
          </rPr>
          <t>Windows 用户:</t>
        </r>
        <r>
          <rPr>
            <sz val="9"/>
            <rFont val="宋体"/>
            <family val="0"/>
          </rPr>
          <t xml:space="preserve">
2200199</t>
        </r>
      </text>
    </comment>
    <comment ref="C10" authorId="0">
      <text>
        <r>
          <rPr>
            <b/>
            <sz val="9"/>
            <rFont val="宋体"/>
            <family val="0"/>
          </rPr>
          <t>Windows 用户:</t>
        </r>
        <r>
          <rPr>
            <sz val="9"/>
            <rFont val="宋体"/>
            <family val="0"/>
          </rPr>
          <t xml:space="preserve">
2200199</t>
        </r>
      </text>
    </comment>
    <comment ref="C11" authorId="0">
      <text>
        <r>
          <rPr>
            <b/>
            <sz val="9"/>
            <rFont val="宋体"/>
            <family val="0"/>
          </rPr>
          <t>Windows 用户:</t>
        </r>
        <r>
          <rPr>
            <sz val="9"/>
            <rFont val="宋体"/>
            <family val="0"/>
          </rPr>
          <t xml:space="preserve">
2200199</t>
        </r>
      </text>
    </comment>
    <comment ref="C12" authorId="0">
      <text>
        <r>
          <rPr>
            <b/>
            <sz val="9"/>
            <rFont val="宋体"/>
            <family val="0"/>
          </rPr>
          <t>Windows 用户:</t>
        </r>
        <r>
          <rPr>
            <sz val="9"/>
            <rFont val="宋体"/>
            <family val="0"/>
          </rPr>
          <t xml:space="preserve">
2200199</t>
        </r>
      </text>
    </comment>
    <comment ref="C13" authorId="0">
      <text>
        <r>
          <rPr>
            <b/>
            <sz val="9"/>
            <rFont val="宋体"/>
            <family val="0"/>
          </rPr>
          <t>Windows 用户:</t>
        </r>
        <r>
          <rPr>
            <sz val="9"/>
            <rFont val="宋体"/>
            <family val="0"/>
          </rPr>
          <t xml:space="preserve">
2200199</t>
        </r>
      </text>
    </comment>
    <comment ref="C14" authorId="0">
      <text>
        <r>
          <rPr>
            <b/>
            <sz val="9"/>
            <rFont val="宋体"/>
            <family val="0"/>
          </rPr>
          <t>Windows 用户:</t>
        </r>
        <r>
          <rPr>
            <sz val="9"/>
            <rFont val="宋体"/>
            <family val="0"/>
          </rPr>
          <t xml:space="preserve">
2200199</t>
        </r>
      </text>
    </comment>
    <comment ref="C15" authorId="0">
      <text>
        <r>
          <rPr>
            <b/>
            <sz val="9"/>
            <rFont val="宋体"/>
            <family val="0"/>
          </rPr>
          <t>Windows 用户:</t>
        </r>
        <r>
          <rPr>
            <sz val="9"/>
            <rFont val="宋体"/>
            <family val="0"/>
          </rPr>
          <t xml:space="preserve">
2200199</t>
        </r>
      </text>
    </comment>
    <comment ref="C16" authorId="0">
      <text>
        <r>
          <rPr>
            <b/>
            <sz val="9"/>
            <rFont val="宋体"/>
            <family val="0"/>
          </rPr>
          <t>Windows 用户:</t>
        </r>
        <r>
          <rPr>
            <sz val="9"/>
            <rFont val="宋体"/>
            <family val="0"/>
          </rPr>
          <t xml:space="preserve">
2200199</t>
        </r>
      </text>
    </comment>
    <comment ref="C17" authorId="0">
      <text>
        <r>
          <rPr>
            <b/>
            <sz val="9"/>
            <rFont val="宋体"/>
            <family val="0"/>
          </rPr>
          <t>Windows 用户:</t>
        </r>
        <r>
          <rPr>
            <sz val="9"/>
            <rFont val="宋体"/>
            <family val="0"/>
          </rPr>
          <t xml:space="preserve">
2200199</t>
        </r>
      </text>
    </comment>
    <comment ref="C18" authorId="0">
      <text>
        <r>
          <rPr>
            <b/>
            <sz val="9"/>
            <rFont val="宋体"/>
            <family val="0"/>
          </rPr>
          <t>Windows 用户:</t>
        </r>
        <r>
          <rPr>
            <sz val="9"/>
            <rFont val="宋体"/>
            <family val="0"/>
          </rPr>
          <t xml:space="preserve">
2200199</t>
        </r>
      </text>
    </comment>
    <comment ref="C9" authorId="0">
      <text>
        <r>
          <rPr>
            <b/>
            <sz val="9"/>
            <rFont val="宋体"/>
            <family val="0"/>
          </rPr>
          <t>Windows 用户:</t>
        </r>
        <r>
          <rPr>
            <sz val="9"/>
            <rFont val="宋体"/>
            <family val="0"/>
          </rPr>
          <t xml:space="preserve">
2200199</t>
        </r>
      </text>
    </comment>
    <comment ref="C19" authorId="0">
      <text>
        <r>
          <rPr>
            <b/>
            <sz val="9"/>
            <rFont val="宋体"/>
            <family val="0"/>
          </rPr>
          <t>Windows 用户:</t>
        </r>
        <r>
          <rPr>
            <sz val="9"/>
            <rFont val="宋体"/>
            <family val="0"/>
          </rPr>
          <t xml:space="preserve">
2200199</t>
        </r>
      </text>
    </comment>
    <comment ref="C20" authorId="0">
      <text>
        <r>
          <rPr>
            <b/>
            <sz val="9"/>
            <rFont val="宋体"/>
            <family val="0"/>
          </rPr>
          <t>Windows 用户:</t>
        </r>
        <r>
          <rPr>
            <sz val="9"/>
            <rFont val="宋体"/>
            <family val="0"/>
          </rPr>
          <t xml:space="preserve">
2200199</t>
        </r>
      </text>
    </comment>
    <comment ref="C21" authorId="0">
      <text>
        <r>
          <rPr>
            <b/>
            <sz val="9"/>
            <rFont val="宋体"/>
            <family val="0"/>
          </rPr>
          <t>Windows 用户:</t>
        </r>
        <r>
          <rPr>
            <sz val="9"/>
            <rFont val="宋体"/>
            <family val="0"/>
          </rPr>
          <t xml:space="preserve">
2200199</t>
        </r>
      </text>
    </comment>
  </commentList>
</comments>
</file>

<file path=xl/sharedStrings.xml><?xml version="1.0" encoding="utf-8"?>
<sst xmlns="http://schemas.openxmlformats.org/spreadsheetml/2006/main" count="286" uniqueCount="155">
  <si>
    <t>序号</t>
  </si>
  <si>
    <t>科目名称</t>
  </si>
  <si>
    <t>科目代码</t>
  </si>
  <si>
    <t xml:space="preserve">单位名称 </t>
  </si>
  <si>
    <t>文号</t>
  </si>
  <si>
    <t>内容</t>
  </si>
  <si>
    <t>收文时间</t>
  </si>
  <si>
    <t>省</t>
  </si>
  <si>
    <t>市</t>
  </si>
  <si>
    <t>其他扶贫支出</t>
  </si>
  <si>
    <t>2130599</t>
  </si>
  <si>
    <t>临财建[2017]521号</t>
  </si>
  <si>
    <t>供销社</t>
  </si>
  <si>
    <t>临财建[2017]557号</t>
  </si>
  <si>
    <t>关于提前下达2018年省供销社专项扶贫资金的通知</t>
  </si>
  <si>
    <t>贫困地区转移支付收入</t>
  </si>
  <si>
    <t>1100231</t>
  </si>
  <si>
    <t>国有林场</t>
  </si>
  <si>
    <t>临财农[2017]216号</t>
  </si>
  <si>
    <t>扶贫局</t>
  </si>
  <si>
    <t>临财农[2017]229号</t>
  </si>
  <si>
    <t>临财社[2018]39号</t>
  </si>
  <si>
    <t>关于下达2018年第二批省级财政专项扶贫资金预算指标的通知</t>
  </si>
  <si>
    <t>临财农（2018）68号</t>
  </si>
  <si>
    <t>市级美丽宜居示范创建村补助资金</t>
  </si>
  <si>
    <t>临财社（2018）51号</t>
  </si>
  <si>
    <t>2018城乡居民基本医疗保险市级补助</t>
  </si>
  <si>
    <t>临财社（2018）80号</t>
  </si>
  <si>
    <t>2018农村五保供养市级补助资金</t>
  </si>
  <si>
    <t>临财建（2018）61号</t>
  </si>
  <si>
    <t>2018农村地质灾害治理搬迁市级资金</t>
  </si>
  <si>
    <t>临财社（2018）68号</t>
  </si>
  <si>
    <t>2018城乡医疗救助补助资金</t>
  </si>
  <si>
    <t>临财社（2018）86号</t>
  </si>
  <si>
    <t>2018市级基本公共卫生服务补助资金</t>
  </si>
  <si>
    <t>临财社（2018）110号</t>
  </si>
  <si>
    <t>2018市级计划生育家庭奖励扶助经费</t>
  </si>
  <si>
    <t>临财金（2018）32号</t>
  </si>
  <si>
    <t>关于调整2018年农业保险保费补贴预算科目的通知</t>
  </si>
  <si>
    <t>临财建（2018）326号</t>
  </si>
  <si>
    <t>关于调整农村公路乡道养护补助资金预算科目的通知</t>
  </si>
  <si>
    <t>临财综（2018）99号</t>
  </si>
  <si>
    <t>关于拨付2018年市级财政安排扶持壮大村集体经济发民资金的通知</t>
  </si>
  <si>
    <t>2018年浮山县扶贫专项资金明细表</t>
  </si>
  <si>
    <t>省级</t>
  </si>
  <si>
    <t>县</t>
  </si>
  <si>
    <t>指标金额</t>
  </si>
  <si>
    <t>中央</t>
  </si>
  <si>
    <t>拨付</t>
  </si>
  <si>
    <t>结余</t>
  </si>
  <si>
    <t>备注</t>
  </si>
  <si>
    <t>发改局</t>
  </si>
  <si>
    <t>以工代赈项目资金</t>
  </si>
  <si>
    <t>关于提前下达2018年中央财政专项扶贫资金（国有贫困林场支出方向）预算指标的通知</t>
  </si>
  <si>
    <t>晋财农〔2017〕205号</t>
  </si>
  <si>
    <t>关于提前下达2018年财政专项扶贫资金（扶贫发展支出方向）预算指标的通知</t>
  </si>
  <si>
    <t>临财农[2018]91号</t>
  </si>
  <si>
    <t>市级脱贫攻坚以奖代补资金</t>
  </si>
  <si>
    <t>直拨统筹</t>
  </si>
  <si>
    <t>北王乡</t>
  </si>
  <si>
    <t>保险公司</t>
  </si>
  <si>
    <t>临财建（2018）433号</t>
  </si>
  <si>
    <t>关于拨付采煤沉陷区治理搬迁安置项目市级配套资金</t>
  </si>
  <si>
    <t>临财金（2018）39号</t>
  </si>
  <si>
    <t>关于2018年农业保险保费补贴（第二批）的通知</t>
  </si>
  <si>
    <t>县级配套</t>
  </si>
  <si>
    <t>合计</t>
  </si>
  <si>
    <t>项目</t>
  </si>
  <si>
    <t>支付</t>
  </si>
  <si>
    <t>备注</t>
  </si>
  <si>
    <t>农业委员会</t>
  </si>
  <si>
    <t>浮财预〔2018〕3号</t>
  </si>
  <si>
    <t>浮山县第八批养殖产业扶贫补助资金</t>
  </si>
  <si>
    <t>浮财预〔2018〕13号</t>
  </si>
  <si>
    <t>浮山县第九批养殖产业扶贫补助资金</t>
  </si>
  <si>
    <t>浮财预〔2018〕25号</t>
  </si>
  <si>
    <t>浮山县第二批养殖企业补助资金</t>
  </si>
  <si>
    <t>扶贫开发中心</t>
  </si>
  <si>
    <t>浮财预〔2018〕29号</t>
  </si>
  <si>
    <t>贫困户扶贫小额贷款贴息资金</t>
  </si>
  <si>
    <t>浮财预〔2018〕26号</t>
  </si>
  <si>
    <t>浮山县第三批养殖企业补助资金</t>
  </si>
  <si>
    <t>浮财预〔2018〕173号</t>
  </si>
  <si>
    <t>浮财预〔2018〕174号</t>
  </si>
  <si>
    <t>养殖种植产业补助项目资金</t>
  </si>
  <si>
    <t>浮财预〔2018〕196号</t>
  </si>
  <si>
    <t>浮财预〔2018〕293号</t>
  </si>
  <si>
    <t>浮财预〔2018〕254号</t>
  </si>
  <si>
    <t>2018年浮山县村集体经济资产收益扶贫项目资金</t>
  </si>
  <si>
    <t>浮财预〔2018〕262号</t>
  </si>
  <si>
    <t>行政村卫生室建设工程资金</t>
  </si>
  <si>
    <t>浮财预〔2018〕295号</t>
  </si>
  <si>
    <t>浮财预〔2018〕370号</t>
  </si>
  <si>
    <t>浮财预〔2018〕287号</t>
  </si>
  <si>
    <t>浮财预〔2018〕304号</t>
  </si>
  <si>
    <t>浮财预〔2018〕157号</t>
  </si>
  <si>
    <t>浮财预〔2018〕332号</t>
  </si>
  <si>
    <t>浮财预〔2018〕419号</t>
  </si>
  <si>
    <t>2018年扶贫专项资金支出明细表</t>
  </si>
  <si>
    <t>实施单位</t>
  </si>
  <si>
    <t>拨付文号</t>
  </si>
  <si>
    <t>资金来源</t>
  </si>
  <si>
    <t>浮山县第七批养殖产业扶贫补助资金</t>
  </si>
  <si>
    <t>浮财预〔2018〕4、89号</t>
  </si>
  <si>
    <t>雨露计划中高职贫困学生补助资金</t>
  </si>
  <si>
    <t>浮财预〔2018〕113号</t>
  </si>
  <si>
    <t>交通运输局</t>
  </si>
  <si>
    <t>浮财预〔2018〕171号</t>
  </si>
  <si>
    <t>农村公路建设项目</t>
  </si>
  <si>
    <t>浮财预〔2018〕172号</t>
  </si>
  <si>
    <t>浮财预〔2018〕170号</t>
  </si>
  <si>
    <t>临财农[2018]39号</t>
  </si>
  <si>
    <t>浮财预〔2018〕号</t>
  </si>
  <si>
    <t>浮财预〔2018〕195号</t>
  </si>
  <si>
    <t>国营林场</t>
  </si>
  <si>
    <t>国有贫困林场专项扶贫资金</t>
  </si>
  <si>
    <t>供销联社</t>
  </si>
  <si>
    <t>浮财预〔2018〕290号</t>
  </si>
  <si>
    <t>供销社专项扶贫资金</t>
  </si>
  <si>
    <t>临财建[2017] 557号</t>
  </si>
  <si>
    <t>浮财预〔2018〕292号</t>
  </si>
  <si>
    <t xml:space="preserve">2018年雨露计划教育扶贫本科大学生资助统筹整合资金                                                                                                                                                        </t>
  </si>
  <si>
    <t>槐埝乡</t>
  </si>
  <si>
    <t>中道圣大资产收益连翘种植项目</t>
  </si>
  <si>
    <t>临财农[2018]91号</t>
  </si>
  <si>
    <t>扶贫开发中心</t>
  </si>
  <si>
    <t>浮财预〔2018〕322号</t>
  </si>
  <si>
    <t>村级光伏电站建设项目</t>
  </si>
  <si>
    <t>临财农[2017]229号</t>
  </si>
  <si>
    <t>浮财预〔2018〕175号</t>
  </si>
  <si>
    <t>县级配套</t>
  </si>
  <si>
    <t>浮财预〔2018〕175-181号</t>
  </si>
  <si>
    <t>农业委员会</t>
  </si>
  <si>
    <t>扶贫周转金</t>
  </si>
  <si>
    <t>浮财预〔2018〕233号</t>
  </si>
  <si>
    <t>卫计局</t>
  </si>
  <si>
    <t>人力资源和社会保障局</t>
  </si>
  <si>
    <t>市级统筹</t>
  </si>
  <si>
    <t>临财社[2018]51号</t>
  </si>
  <si>
    <t>民政局</t>
  </si>
  <si>
    <t>浮财预〔2018〕162号</t>
  </si>
  <si>
    <t>北王乡</t>
  </si>
  <si>
    <t>浮财预〔2018〕145号</t>
  </si>
  <si>
    <t>卫生和计划生育局</t>
  </si>
  <si>
    <t>保险公司</t>
  </si>
  <si>
    <t>浮财预〔2018〕205、206、231号</t>
  </si>
  <si>
    <t>组织部</t>
  </si>
  <si>
    <t>发展改革和经济信息化局</t>
  </si>
  <si>
    <t>采煤沉陷区综合治理搬迁安置项目市级补助资金</t>
  </si>
  <si>
    <t>临财建（2018）433号</t>
  </si>
  <si>
    <t>浮财预〔2018〕402、417、418号</t>
  </si>
  <si>
    <t>2018年农业保险保费补贴</t>
  </si>
  <si>
    <t>临财金（2018）39号</t>
  </si>
  <si>
    <t>浮财预〔2018〕413号</t>
  </si>
  <si>
    <t>统筹整合资金支出总计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</si>
</sst>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#,##0.00_ "/>
    <numFmt numFmtId="183" formatCode="0.00000_ "/>
    <numFmt numFmtId="184" formatCode="0.000000_ "/>
    <numFmt numFmtId="185" formatCode="0.0000000_ "/>
    <numFmt numFmtId="186" formatCode="0.00000000_ "/>
    <numFmt numFmtId="187" formatCode="0.000000000_ "/>
    <numFmt numFmtId="188" formatCode="0.0000000000_ "/>
    <numFmt numFmtId="189" formatCode="0.00000000000_ "/>
    <numFmt numFmtId="190" formatCode="0.000000000000_ "/>
    <numFmt numFmtId="191" formatCode="0.0000_ "/>
    <numFmt numFmtId="192" formatCode="0.000_ "/>
    <numFmt numFmtId="193" formatCode="yyyy&quot;年&quot;m&quot;月&quot;d&quot;日&quot;;@"/>
    <numFmt numFmtId="194" formatCode="_ * #,##0_ ;_ * \-#,##0_ ;_ * &quot;-&quot;??_ ;_ @_ "/>
    <numFmt numFmtId="195" formatCode="_ * #,##0.0_ ;_ * \-#,##0.0_ ;_ * &quot;-&quot;??_ ;_ @_ "/>
    <numFmt numFmtId="196" formatCode="_ * #,##0.000_ ;_ * \-#,##0.000_ ;_ * &quot;-&quot;??_ ;_ @_ "/>
    <numFmt numFmtId="197" formatCode="_ * #,##0.000000_ ;_ * \-#,##0.000000_ ;_ * &quot;-&quot;??_ ;_ @_ "/>
    <numFmt numFmtId="198" formatCode="_ * #,##0.0000_ ;_ * \-#,##0.0000_ ;_ * &quot;-&quot;??_ ;_ @_ "/>
    <numFmt numFmtId="199" formatCode="yyyy/mm/dd;@"/>
    <numFmt numFmtId="200" formatCode="#,##0.0000_ "/>
    <numFmt numFmtId="201" formatCode="#,##0.000000_ "/>
    <numFmt numFmtId="202" formatCode="#,##0.0_ "/>
    <numFmt numFmtId="203" formatCode="#,##0.000_ "/>
    <numFmt numFmtId="204" formatCode="mmm\-yyyy"/>
    <numFmt numFmtId="205" formatCode="#,##0.00000_ "/>
    <numFmt numFmtId="206" formatCode="mmm/yyyy"/>
    <numFmt numFmtId="207" formatCode="0E+00"/>
    <numFmt numFmtId="208" formatCode="0_ "/>
    <numFmt numFmtId="209" formatCode="0.0_ "/>
    <numFmt numFmtId="210" formatCode="#,##0_ "/>
    <numFmt numFmtId="211" formatCode="0.00_);[Red]\(0.00\)"/>
    <numFmt numFmtId="212" formatCode="0.0%"/>
    <numFmt numFmtId="213" formatCode="0.000%"/>
    <numFmt numFmtId="214" formatCode="0.0000%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0"/>
      <color indexed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20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4" applyNumberFormat="0" applyAlignment="0" applyProtection="0"/>
    <xf numFmtId="0" fontId="16" fillId="21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0" fillId="11" borderId="0" applyNumberFormat="0" applyBorder="0" applyAlignment="0" applyProtection="0"/>
    <xf numFmtId="0" fontId="21" fillId="10" borderId="7" applyNumberFormat="0" applyAlignment="0" applyProtection="0"/>
    <xf numFmtId="0" fontId="22" fillId="9" borderId="4" applyNumberFormat="0" applyAlignment="0" applyProtection="0"/>
    <xf numFmtId="0" fontId="23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1" fillId="3" borderId="8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9" xfId="85" applyFont="1" applyFill="1" applyBorder="1" applyAlignment="1">
      <alignment horizontal="center" vertical="center" wrapText="1" shrinkToFit="1"/>
      <protection/>
    </xf>
    <xf numFmtId="0" fontId="26" fillId="0" borderId="10" xfId="85" applyFont="1" applyFill="1" applyBorder="1" applyAlignment="1">
      <alignment horizontal="center" vertical="center" wrapText="1" shrinkToFit="1"/>
      <protection/>
    </xf>
    <xf numFmtId="49" fontId="26" fillId="0" borderId="11" xfId="85" applyNumberFormat="1" applyFont="1" applyFill="1" applyBorder="1" applyAlignment="1">
      <alignment horizontal="center" vertical="center"/>
      <protection/>
    </xf>
    <xf numFmtId="0" fontId="26" fillId="0" borderId="10" xfId="85" applyFont="1" applyFill="1" applyBorder="1" applyAlignment="1">
      <alignment horizontal="center" vertical="center" wrapText="1"/>
      <protection/>
    </xf>
    <xf numFmtId="176" fontId="26" fillId="0" borderId="11" xfId="85" applyNumberFormat="1" applyFont="1" applyFill="1" applyBorder="1" applyAlignment="1">
      <alignment horizontal="center" vertical="center" shrinkToFit="1"/>
      <protection/>
    </xf>
    <xf numFmtId="0" fontId="27" fillId="0" borderId="10" xfId="85" applyNumberFormat="1" applyFont="1" applyFill="1" applyBorder="1" applyAlignment="1">
      <alignment horizontal="center" vertical="center" shrinkToFit="1"/>
      <protection/>
    </xf>
    <xf numFmtId="0" fontId="26" fillId="0" borderId="10" xfId="85" applyNumberFormat="1" applyFont="1" applyFill="1" applyBorder="1" applyAlignment="1">
      <alignment horizontal="center" vertical="center" shrinkToFit="1"/>
      <protection/>
    </xf>
    <xf numFmtId="0" fontId="26" fillId="0" borderId="12" xfId="85" applyNumberFormat="1" applyFont="1" applyFill="1" applyBorder="1" applyAlignment="1">
      <alignment horizontal="center" vertical="center" shrinkToFit="1"/>
      <protection/>
    </xf>
    <xf numFmtId="0" fontId="26" fillId="0" borderId="13" xfId="85" applyNumberFormat="1" applyFont="1" applyFill="1" applyBorder="1" applyAlignment="1">
      <alignment horizontal="center" vertical="center" shrinkToFit="1"/>
      <protection/>
    </xf>
    <xf numFmtId="0" fontId="26" fillId="0" borderId="10" xfId="85" applyFont="1" applyFill="1" applyBorder="1" applyAlignment="1">
      <alignment horizontal="center" vertical="center"/>
      <protection/>
    </xf>
    <xf numFmtId="0" fontId="26" fillId="0" borderId="12" xfId="85" applyFont="1" applyFill="1" applyBorder="1" applyAlignment="1">
      <alignment horizontal="center" vertical="center" wrapText="1" shrinkToFit="1"/>
      <protection/>
    </xf>
    <xf numFmtId="49" fontId="28" fillId="0" borderId="10" xfId="85" applyNumberFormat="1" applyFont="1" applyFill="1" applyBorder="1" applyAlignment="1">
      <alignment horizontal="left" vertical="center"/>
      <protection/>
    </xf>
    <xf numFmtId="0" fontId="29" fillId="0" borderId="10" xfId="85" applyFont="1" applyFill="1" applyBorder="1" applyAlignment="1">
      <alignment horizontal="center" vertical="center" wrapText="1"/>
      <protection/>
    </xf>
    <xf numFmtId="0" fontId="30" fillId="0" borderId="10" xfId="85" applyFont="1" applyFill="1" applyBorder="1" applyAlignment="1">
      <alignment vertical="center" wrapText="1"/>
      <protection/>
    </xf>
    <xf numFmtId="176" fontId="26" fillId="0" borderId="10" xfId="85" applyNumberFormat="1" applyFont="1" applyFill="1" applyBorder="1" applyAlignment="1">
      <alignment vertical="center" shrinkToFit="1"/>
      <protection/>
    </xf>
    <xf numFmtId="0" fontId="29" fillId="0" borderId="10" xfId="85" applyNumberFormat="1" applyFont="1" applyFill="1" applyBorder="1" applyAlignment="1">
      <alignment horizontal="center" vertical="center" shrinkToFit="1"/>
      <protection/>
    </xf>
    <xf numFmtId="0" fontId="0" fillId="0" borderId="10" xfId="85" applyFont="1" applyFill="1" applyBorder="1" applyAlignment="1">
      <alignment horizontal="center" vertical="center" wrapText="1"/>
      <protection/>
    </xf>
    <xf numFmtId="49" fontId="30" fillId="0" borderId="14" xfId="0" applyNumberFormat="1" applyFont="1" applyBorder="1" applyAlignment="1">
      <alignment horizontal="center" vertical="center" wrapText="1"/>
    </xf>
    <xf numFmtId="49" fontId="31" fillId="0" borderId="15" xfId="0" applyNumberFormat="1" applyFont="1" applyBorder="1" applyAlignment="1">
      <alignment horizontal="left" vertical="center" wrapText="1"/>
    </xf>
    <xf numFmtId="0" fontId="30" fillId="0" borderId="16" xfId="0" applyFont="1" applyBorder="1" applyAlignment="1">
      <alignment horizontal="center" vertical="center" wrapText="1" shrinkToFit="1"/>
    </xf>
    <xf numFmtId="0" fontId="26" fillId="0" borderId="10" xfId="85" applyFont="1" applyFill="1" applyBorder="1" applyAlignment="1">
      <alignment vertical="center" wrapText="1"/>
      <protection/>
    </xf>
    <xf numFmtId="0" fontId="27" fillId="0" borderId="17" xfId="85" applyNumberFormat="1" applyFont="1" applyFill="1" applyBorder="1" applyAlignment="1">
      <alignment horizontal="center" vertical="center" shrinkToFit="1"/>
      <protection/>
    </xf>
    <xf numFmtId="0" fontId="26" fillId="0" borderId="17" xfId="85" applyNumberFormat="1" applyFont="1" applyFill="1" applyBorder="1" applyAlignment="1">
      <alignment horizontal="center" vertical="center" shrinkToFit="1"/>
      <protection/>
    </xf>
    <xf numFmtId="49" fontId="26" fillId="0" borderId="10" xfId="85" applyNumberFormat="1" applyFont="1" applyFill="1" applyBorder="1" applyAlignment="1" applyProtection="1">
      <alignment horizontal="center" vertical="center" wrapText="1" shrinkToFit="1"/>
      <protection/>
    </xf>
    <xf numFmtId="49" fontId="28" fillId="0" borderId="12" xfId="85" applyNumberFormat="1" applyFont="1" applyFill="1" applyBorder="1" applyAlignment="1" applyProtection="1">
      <alignment horizontal="left" vertical="center" wrapText="1"/>
      <protection/>
    </xf>
    <xf numFmtId="49" fontId="28" fillId="0" borderId="10" xfId="0" applyNumberFormat="1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176" fontId="26" fillId="0" borderId="10" xfId="0" applyNumberFormat="1" applyFont="1" applyFill="1" applyBorder="1" applyAlignment="1">
      <alignment vertical="center"/>
    </xf>
    <xf numFmtId="0" fontId="26" fillId="0" borderId="17" xfId="0" applyNumberFormat="1" applyFont="1" applyFill="1" applyBorder="1" applyAlignment="1">
      <alignment horizontal="center" vertical="center" shrinkToFit="1"/>
    </xf>
    <xf numFmtId="0" fontId="26" fillId="0" borderId="10" xfId="0" applyNumberFormat="1" applyFont="1" applyFill="1" applyBorder="1" applyAlignment="1">
      <alignment horizontal="center" vertical="center" shrinkToFit="1"/>
    </xf>
    <xf numFmtId="0" fontId="26" fillId="0" borderId="10" xfId="85" applyNumberFormat="1" applyFont="1" applyFill="1" applyBorder="1" applyAlignment="1">
      <alignment horizontal="center" vertical="center" shrinkToFit="1"/>
      <protection/>
    </xf>
    <xf numFmtId="0" fontId="26" fillId="0" borderId="17" xfId="85" applyNumberFormat="1" applyFont="1" applyFill="1" applyBorder="1" applyAlignment="1">
      <alignment horizontal="center" vertical="center" shrinkToFit="1"/>
      <protection/>
    </xf>
    <xf numFmtId="0" fontId="26" fillId="0" borderId="10" xfId="85" applyFont="1" applyFill="1" applyBorder="1" applyAlignment="1">
      <alignment horizontal="center" vertical="center" wrapText="1"/>
      <protection/>
    </xf>
    <xf numFmtId="0" fontId="26" fillId="0" borderId="10" xfId="85" applyFont="1" applyFill="1" applyBorder="1" applyAlignment="1">
      <alignment horizontal="center" vertical="center"/>
      <protection/>
    </xf>
    <xf numFmtId="176" fontId="26" fillId="0" borderId="10" xfId="0" applyNumberFormat="1" applyFont="1" applyFill="1" applyBorder="1" applyAlignment="1">
      <alignment vertical="center"/>
    </xf>
    <xf numFmtId="0" fontId="26" fillId="0" borderId="10" xfId="85" applyFont="1" applyFill="1" applyBorder="1" applyAlignment="1">
      <alignment horizontal="center" vertical="center" wrapText="1" shrinkToFit="1"/>
      <protection/>
    </xf>
    <xf numFmtId="0" fontId="30" fillId="0" borderId="18" xfId="0" applyFont="1" applyBorder="1" applyAlignment="1">
      <alignment horizontal="center" vertical="center" wrapText="1"/>
    </xf>
    <xf numFmtId="0" fontId="26" fillId="0" borderId="13" xfId="85" applyFont="1" applyFill="1" applyBorder="1" applyAlignment="1">
      <alignment horizontal="center" vertical="center" wrapText="1" shrinkToFit="1"/>
      <protection/>
    </xf>
    <xf numFmtId="49" fontId="28" fillId="0" borderId="13" xfId="0" applyNumberFormat="1" applyFont="1" applyFill="1" applyBorder="1" applyAlignment="1">
      <alignment horizontal="left" vertical="center"/>
    </xf>
    <xf numFmtId="49" fontId="26" fillId="0" borderId="13" xfId="85" applyNumberFormat="1" applyFont="1" applyFill="1" applyBorder="1" applyAlignment="1" applyProtection="1">
      <alignment horizontal="center" vertical="center" wrapText="1" shrinkToFit="1"/>
      <protection/>
    </xf>
    <xf numFmtId="49" fontId="28" fillId="0" borderId="13" xfId="85" applyNumberFormat="1" applyFont="1" applyFill="1" applyBorder="1" applyAlignment="1" applyProtection="1">
      <alignment horizontal="left" vertical="center" wrapText="1"/>
      <protection/>
    </xf>
    <xf numFmtId="0" fontId="26" fillId="0" borderId="10" xfId="85" applyFont="1" applyFill="1" applyBorder="1" applyAlignment="1">
      <alignment vertical="center" wrapText="1"/>
      <protection/>
    </xf>
    <xf numFmtId="176" fontId="26" fillId="0" borderId="10" xfId="85" applyNumberFormat="1" applyFont="1" applyFill="1" applyBorder="1" applyAlignment="1">
      <alignment vertical="center" shrinkToFit="1"/>
      <protection/>
    </xf>
    <xf numFmtId="0" fontId="27" fillId="0" borderId="17" xfId="85" applyNumberFormat="1" applyFont="1" applyFill="1" applyBorder="1" applyAlignment="1">
      <alignment horizontal="center" vertical="center" shrinkToFit="1"/>
      <protection/>
    </xf>
    <xf numFmtId="0" fontId="29" fillId="0" borderId="10" xfId="85" applyNumberFormat="1" applyFont="1" applyFill="1" applyBorder="1" applyAlignment="1">
      <alignment horizontal="center" vertical="center" shrinkToFit="1"/>
      <protection/>
    </xf>
    <xf numFmtId="0" fontId="0" fillId="0" borderId="10" xfId="85" applyFont="1" applyFill="1" applyBorder="1" applyAlignment="1">
      <alignment horizontal="center" vertical="center" wrapText="1"/>
      <protection/>
    </xf>
    <xf numFmtId="0" fontId="26" fillId="0" borderId="10" xfId="85" applyFont="1" applyFill="1" applyBorder="1" applyAlignment="1">
      <alignment horizontal="center"/>
      <protection/>
    </xf>
    <xf numFmtId="0" fontId="26" fillId="0" borderId="10" xfId="85" applyFont="1" applyFill="1" applyBorder="1" applyAlignment="1">
      <alignment horizontal="center" vertical="justify" wrapText="1" shrinkToFit="1"/>
      <protection/>
    </xf>
    <xf numFmtId="49" fontId="0" fillId="0" borderId="10" xfId="85" applyNumberFormat="1" applyFont="1" applyFill="1" applyBorder="1" applyAlignment="1">
      <alignment horizontal="left" vertical="justify"/>
      <protection/>
    </xf>
    <xf numFmtId="0" fontId="26" fillId="0" borderId="10" xfId="85" applyFont="1" applyFill="1" applyBorder="1" applyAlignment="1">
      <alignment horizontal="center" wrapText="1"/>
      <protection/>
    </xf>
    <xf numFmtId="0" fontId="26" fillId="0" borderId="10" xfId="85" applyFont="1" applyFill="1" applyBorder="1" applyAlignment="1">
      <alignment wrapText="1"/>
      <protection/>
    </xf>
    <xf numFmtId="0" fontId="26" fillId="0" borderId="10" xfId="85" applyFont="1" applyFill="1" applyBorder="1" applyAlignment="1">
      <alignment wrapText="1" shrinkToFit="1"/>
      <protection/>
    </xf>
    <xf numFmtId="176" fontId="26" fillId="0" borderId="10" xfId="85" applyNumberFormat="1" applyFont="1" applyFill="1" applyBorder="1" applyAlignment="1">
      <alignment shrinkToFit="1"/>
      <protection/>
    </xf>
    <xf numFmtId="0" fontId="27" fillId="0" borderId="10" xfId="85" applyNumberFormat="1" applyFont="1" applyFill="1" applyBorder="1" applyAlignment="1">
      <alignment horizontal="center" shrinkToFi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83">
      <alignment/>
      <protection/>
    </xf>
    <xf numFmtId="0" fontId="26" fillId="0" borderId="10" xfId="86" applyFont="1" applyFill="1" applyBorder="1" applyAlignment="1">
      <alignment horizontal="center" vertical="center"/>
      <protection/>
    </xf>
    <xf numFmtId="182" fontId="34" fillId="0" borderId="10" xfId="82" applyNumberFormat="1" applyFont="1" applyFill="1" applyBorder="1" applyAlignment="1">
      <alignment vertical="center" shrinkToFit="1"/>
      <protection/>
    </xf>
    <xf numFmtId="0" fontId="26" fillId="0" borderId="10" xfId="86" applyNumberFormat="1" applyFont="1" applyFill="1" applyBorder="1" applyAlignment="1">
      <alignment horizontal="center" vertical="center" shrinkToFit="1"/>
      <protection/>
    </xf>
    <xf numFmtId="182" fontId="34" fillId="0" borderId="10" xfId="86" applyNumberFormat="1" applyFont="1" applyFill="1" applyBorder="1" applyAlignment="1">
      <alignment vertical="center" shrinkToFit="1"/>
      <protection/>
    </xf>
    <xf numFmtId="0" fontId="34" fillId="0" borderId="10" xfId="86" applyNumberFormat="1" applyFont="1" applyFill="1" applyBorder="1" applyAlignment="1">
      <alignment horizontal="center" vertical="center" shrinkToFit="1"/>
      <protection/>
    </xf>
    <xf numFmtId="0" fontId="26" fillId="0" borderId="10" xfId="84" applyFont="1" applyFill="1" applyBorder="1" applyAlignment="1">
      <alignment horizontal="center" vertical="center" wrapText="1"/>
      <protection/>
    </xf>
    <xf numFmtId="182" fontId="35" fillId="0" borderId="10" xfId="86" applyNumberFormat="1" applyFont="1" applyFill="1" applyBorder="1" applyAlignment="1">
      <alignment vertical="center" shrinkToFit="1"/>
      <protection/>
    </xf>
    <xf numFmtId="0" fontId="29" fillId="0" borderId="10" xfId="86" applyNumberFormat="1" applyFont="1" applyFill="1" applyBorder="1" applyAlignment="1">
      <alignment horizontal="center" vertical="center" shrinkToFit="1"/>
      <protection/>
    </xf>
    <xf numFmtId="0" fontId="0" fillId="0" borderId="0" xfId="83" applyFill="1">
      <alignment/>
      <protection/>
    </xf>
    <xf numFmtId="182" fontId="0" fillId="0" borderId="0" xfId="83" applyNumberFormat="1" applyFill="1">
      <alignment/>
      <protection/>
    </xf>
    <xf numFmtId="0" fontId="33" fillId="0" borderId="0" xfId="83" applyFont="1" applyFill="1" applyAlignment="1">
      <alignment horizontal="center"/>
      <protection/>
    </xf>
    <xf numFmtId="0" fontId="26" fillId="0" borderId="10" xfId="86" applyFont="1" applyFill="1" applyBorder="1" applyAlignment="1">
      <alignment horizontal="center" vertical="center" wrapText="1" shrinkToFit="1"/>
      <protection/>
    </xf>
    <xf numFmtId="182" fontId="26" fillId="0" borderId="10" xfId="86" applyNumberFormat="1" applyFont="1" applyFill="1" applyBorder="1" applyAlignment="1">
      <alignment horizontal="center" vertical="center" shrinkToFit="1"/>
      <protection/>
    </xf>
    <xf numFmtId="182" fontId="26" fillId="0" borderId="10" xfId="86" applyNumberFormat="1" applyFont="1" applyFill="1" applyBorder="1" applyAlignment="1">
      <alignment horizontal="center" vertical="center" wrapText="1"/>
      <protection/>
    </xf>
    <xf numFmtId="182" fontId="26" fillId="0" borderId="10" xfId="86" applyNumberFormat="1" applyFont="1" applyFill="1" applyBorder="1" applyAlignment="1">
      <alignment horizontal="left" vertical="center" wrapText="1"/>
      <protection/>
    </xf>
    <xf numFmtId="0" fontId="26" fillId="0" borderId="10" xfId="86" applyFont="1" applyFill="1" applyBorder="1" applyAlignment="1">
      <alignment vertical="center"/>
      <protection/>
    </xf>
    <xf numFmtId="0" fontId="26" fillId="0" borderId="17" xfId="86" applyFont="1" applyFill="1" applyBorder="1" applyAlignment="1">
      <alignment vertical="center"/>
      <protection/>
    </xf>
    <xf numFmtId="0" fontId="29" fillId="0" borderId="17" xfId="86" applyFont="1" applyFill="1" applyBorder="1" applyAlignment="1">
      <alignment horizontal="center" vertical="center" shrinkToFit="1"/>
      <protection/>
    </xf>
    <xf numFmtId="0" fontId="29" fillId="0" borderId="13" xfId="86" applyFont="1" applyFill="1" applyBorder="1" applyAlignment="1">
      <alignment horizontal="center" vertical="center" shrinkToFit="1"/>
      <protection/>
    </xf>
    <xf numFmtId="0" fontId="29" fillId="0" borderId="13" xfId="86" applyFont="1" applyFill="1" applyBorder="1" applyAlignment="1">
      <alignment horizontal="center" vertical="center" shrinkToFit="1"/>
      <protection/>
    </xf>
    <xf numFmtId="0" fontId="26" fillId="0" borderId="0" xfId="83" applyFont="1" applyFill="1">
      <alignment/>
      <protection/>
    </xf>
    <xf numFmtId="0" fontId="0" fillId="0" borderId="0" xfId="83" applyFill="1" applyAlignment="1">
      <alignment wrapText="1"/>
      <protection/>
    </xf>
    <xf numFmtId="0" fontId="0" fillId="0" borderId="0" xfId="83" applyFont="1" applyFill="1" applyAlignment="1">
      <alignment horizontal="center"/>
      <protection/>
    </xf>
    <xf numFmtId="0" fontId="0" fillId="0" borderId="0" xfId="83" applyFill="1" applyAlignment="1">
      <alignment horizontal="center"/>
      <protection/>
    </xf>
  </cellXfs>
  <cellStyles count="108">
    <cellStyle name="Normal" xfId="0"/>
    <cellStyle name="RowLevel_0" xfId="1"/>
    <cellStyle name="ColLevel_0" xfId="2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ColLevel_0" xfId="51"/>
    <cellStyle name="RowLevel_0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标题_2012-2017年扶贫资金明细" xfId="59"/>
    <cellStyle name="差" xfId="60"/>
    <cellStyle name="差_2012-2017年扶贫资金明细" xfId="61"/>
    <cellStyle name="差_2014-2017年县浮山县扶贫资金明细" xfId="62"/>
    <cellStyle name="差_2014-2018年县浮山县扶贫资金明细" xfId="63"/>
    <cellStyle name="差_2014-2018年县浮山县扶贫资金明细11.25" xfId="64"/>
    <cellStyle name="差_2017扶贫专项支出表" xfId="65"/>
    <cellStyle name="差_2017年统筹整合资金支出明细表" xfId="66"/>
    <cellStyle name="差_2018年统筹整合明细" xfId="67"/>
    <cellStyle name="差_2018年统筹整合项目" xfId="68"/>
    <cellStyle name="差_6类56项" xfId="69"/>
    <cellStyle name="差_扶贫专项资金收入支出明细表（0911）" xfId="70"/>
    <cellStyle name="差_浮山县2016-2017年统筹整合资金台账" xfId="71"/>
    <cellStyle name="差_省级9类83项资金整合情况统计表" xfId="72"/>
    <cellStyle name="差_省级9类83项资金整合情况统计表_2017扶贫专项支出表" xfId="73"/>
    <cellStyle name="差_省级9类83项资金整合情况统计表_2018年统筹整合明细" xfId="74"/>
    <cellStyle name="差_省级9类83项资金整合情况统计表_2018年统筹整合项目" xfId="75"/>
    <cellStyle name="常规 14" xfId="76"/>
    <cellStyle name="常规 19" xfId="77"/>
    <cellStyle name="常规 2" xfId="78"/>
    <cellStyle name="常规 2 3" xfId="79"/>
    <cellStyle name="常规 2_3月新浮山县统筹整合附件1、2、4" xfId="80"/>
    <cellStyle name="常规 8" xfId="81"/>
    <cellStyle name="常规_2011地方专款" xfId="82"/>
    <cellStyle name="常规_2012-2017年扶贫资金明细" xfId="83"/>
    <cellStyle name="常规_2014-2018年县浮山县扶贫资金明细" xfId="84"/>
    <cellStyle name="常规_2018年上级专款指标账" xfId="85"/>
    <cellStyle name="常规_7月指标文件17年" xfId="86"/>
    <cellStyle name="Hyperlink" xfId="87"/>
    <cellStyle name="好" xfId="88"/>
    <cellStyle name="好_省级9类83项资金整合情况统计表" xfId="89"/>
    <cellStyle name="好_省级9类83项资金整合情况统计表_2017扶贫专项支出表" xfId="90"/>
    <cellStyle name="好_省级9类83项资金整合情况统计表_2018年统筹整合明细" xfId="91"/>
    <cellStyle name="好_省级9类83项资金整合情况统计表_2018年统筹整合项目" xfId="92"/>
    <cellStyle name="汇总" xfId="93"/>
    <cellStyle name="Currency" xfId="94"/>
    <cellStyle name="Currency [0]" xfId="95"/>
    <cellStyle name="计算" xfId="96"/>
    <cellStyle name="检查单元格" xfId="97"/>
    <cellStyle name="解释性文本" xfId="98"/>
    <cellStyle name="警告文本" xfId="99"/>
    <cellStyle name="链接单元格" xfId="100"/>
    <cellStyle name="Comma" xfId="101"/>
    <cellStyle name="Comma [0]" xfId="102"/>
    <cellStyle name="强调文字颜色 1" xfId="103"/>
    <cellStyle name="强调文字颜色 2" xfId="104"/>
    <cellStyle name="强调文字颜色 3" xfId="105"/>
    <cellStyle name="强调文字颜色 4" xfId="106"/>
    <cellStyle name="强调文字颜色 5" xfId="107"/>
    <cellStyle name="强调文字颜色 6" xfId="108"/>
    <cellStyle name="适中" xfId="109"/>
    <cellStyle name="输出" xfId="110"/>
    <cellStyle name="输入" xfId="111"/>
    <cellStyle name="Followed Hyperlink" xfId="112"/>
    <cellStyle name="着色 1" xfId="113"/>
    <cellStyle name="着色 2" xfId="114"/>
    <cellStyle name="着色 3" xfId="115"/>
    <cellStyle name="着色 4" xfId="116"/>
    <cellStyle name="着色 5" xfId="117"/>
    <cellStyle name="着色 6" xfId="118"/>
    <cellStyle name="注释" xfId="1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16&#24180;&#28014;&#23665;&#21439;&#37325;&#28857;&#39033;&#304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重点项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50"/>
  </sheetPr>
  <dimension ref="A1:P24"/>
  <sheetViews>
    <sheetView workbookViewId="0" topLeftCell="A1">
      <pane ySplit="3" topLeftCell="BM4" activePane="bottomLeft" state="frozen"/>
      <selection pane="topLeft" activeCell="A1" sqref="A1"/>
      <selection pane="bottomLeft" activeCell="N24" sqref="N24"/>
    </sheetView>
  </sheetViews>
  <sheetFormatPr defaultColWidth="9.00390625" defaultRowHeight="14.25"/>
  <cols>
    <col min="1" max="1" width="5.00390625" style="0" customWidth="1"/>
    <col min="2" max="2" width="8.625" style="57" customWidth="1"/>
    <col min="4" max="4" width="12.625" style="0" hidden="1" customWidth="1"/>
    <col min="5" max="5" width="8.625" style="0" hidden="1" customWidth="1"/>
    <col min="6" max="6" width="11.625" style="58" customWidth="1"/>
    <col min="7" max="7" width="23.875" style="0" customWidth="1"/>
    <col min="8" max="8" width="9.50390625" style="59" bestFit="1" customWidth="1"/>
    <col min="9" max="9" width="9.125" style="60" customWidth="1"/>
    <col min="10" max="10" width="7.125" style="60" hidden="1" customWidth="1"/>
    <col min="11" max="13" width="5.25390625" style="0" hidden="1" customWidth="1"/>
    <col min="14" max="14" width="9.125" style="0" customWidth="1"/>
    <col min="15" max="15" width="5.25390625" style="0" customWidth="1"/>
    <col min="16" max="16" width="5.00390625" style="0" customWidth="1"/>
  </cols>
  <sheetData>
    <row r="1" spans="1:16" ht="25.5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4.25"/>
    <row r="3" spans="1:16" ht="14.25">
      <c r="A3" s="2" t="s">
        <v>0</v>
      </c>
      <c r="B3" s="3" t="s">
        <v>1</v>
      </c>
      <c r="C3" s="4" t="s">
        <v>2</v>
      </c>
      <c r="D3" s="5" t="s">
        <v>3</v>
      </c>
      <c r="E3" s="5" t="s">
        <v>44</v>
      </c>
      <c r="F3" s="3" t="s">
        <v>4</v>
      </c>
      <c r="G3" s="5" t="s">
        <v>5</v>
      </c>
      <c r="H3" s="6" t="s">
        <v>6</v>
      </c>
      <c r="I3" s="9" t="s">
        <v>46</v>
      </c>
      <c r="J3" s="10" t="s">
        <v>47</v>
      </c>
      <c r="K3" s="8" t="s">
        <v>7</v>
      </c>
      <c r="L3" s="9" t="s">
        <v>8</v>
      </c>
      <c r="M3" s="9" t="s">
        <v>45</v>
      </c>
      <c r="N3" s="9" t="s">
        <v>48</v>
      </c>
      <c r="O3" s="9" t="s">
        <v>49</v>
      </c>
      <c r="P3" s="9" t="s">
        <v>50</v>
      </c>
    </row>
    <row r="4" spans="1:16" ht="24">
      <c r="A4" s="11">
        <v>1</v>
      </c>
      <c r="B4" s="12" t="s">
        <v>9</v>
      </c>
      <c r="C4" s="13" t="s">
        <v>10</v>
      </c>
      <c r="D4" s="14" t="s">
        <v>51</v>
      </c>
      <c r="E4" s="14"/>
      <c r="F4" s="3" t="s">
        <v>11</v>
      </c>
      <c r="G4" s="15" t="s">
        <v>52</v>
      </c>
      <c r="H4" s="16"/>
      <c r="I4" s="7">
        <v>265</v>
      </c>
      <c r="J4" s="7"/>
      <c r="K4" s="17">
        <v>265</v>
      </c>
      <c r="L4" s="8"/>
      <c r="M4" s="8"/>
      <c r="N4" s="8">
        <f>247+18</f>
        <v>265</v>
      </c>
      <c r="O4" s="8">
        <f aca="true" t="shared" si="0" ref="O4:O22">I4-N4</f>
        <v>0</v>
      </c>
      <c r="P4" s="18"/>
    </row>
    <row r="5" spans="1:16" ht="24">
      <c r="A5" s="11">
        <v>2</v>
      </c>
      <c r="B5" s="12" t="s">
        <v>9</v>
      </c>
      <c r="C5" s="13" t="s">
        <v>10</v>
      </c>
      <c r="D5" s="14" t="s">
        <v>12</v>
      </c>
      <c r="E5" s="5"/>
      <c r="F5" s="3" t="s">
        <v>13</v>
      </c>
      <c r="G5" s="15" t="s">
        <v>14</v>
      </c>
      <c r="H5" s="16">
        <v>43123</v>
      </c>
      <c r="I5" s="7">
        <v>150</v>
      </c>
      <c r="J5" s="7"/>
      <c r="K5" s="17">
        <v>150</v>
      </c>
      <c r="L5" s="8"/>
      <c r="M5" s="8"/>
      <c r="N5" s="8">
        <v>150</v>
      </c>
      <c r="O5" s="8">
        <f t="shared" si="0"/>
        <v>0</v>
      </c>
      <c r="P5" s="5"/>
    </row>
    <row r="6" spans="1:16" ht="28.5">
      <c r="A6" s="11">
        <v>3</v>
      </c>
      <c r="B6" s="19" t="s">
        <v>15</v>
      </c>
      <c r="C6" s="20" t="s">
        <v>16</v>
      </c>
      <c r="D6" s="21" t="s">
        <v>17</v>
      </c>
      <c r="E6" s="5"/>
      <c r="F6" s="3" t="s">
        <v>18</v>
      </c>
      <c r="G6" s="22" t="s">
        <v>53</v>
      </c>
      <c r="H6" s="16">
        <v>43117</v>
      </c>
      <c r="I6" s="23">
        <v>35</v>
      </c>
      <c r="J6" s="23">
        <v>35</v>
      </c>
      <c r="K6" s="17"/>
      <c r="L6" s="8"/>
      <c r="M6" s="24"/>
      <c r="N6" s="24">
        <v>35</v>
      </c>
      <c r="O6" s="8">
        <f t="shared" si="0"/>
        <v>0</v>
      </c>
      <c r="P6" s="5"/>
    </row>
    <row r="7" spans="1:16" ht="28.5">
      <c r="A7" s="11">
        <v>4</v>
      </c>
      <c r="B7" s="25" t="s">
        <v>15</v>
      </c>
      <c r="C7" s="26" t="s">
        <v>16</v>
      </c>
      <c r="D7" s="5" t="s">
        <v>19</v>
      </c>
      <c r="E7" s="5" t="s">
        <v>54</v>
      </c>
      <c r="F7" s="3" t="s">
        <v>20</v>
      </c>
      <c r="G7" s="22" t="s">
        <v>55</v>
      </c>
      <c r="H7" s="16">
        <v>43117</v>
      </c>
      <c r="I7" s="23">
        <v>2822</v>
      </c>
      <c r="J7" s="23"/>
      <c r="K7" s="17">
        <v>2822</v>
      </c>
      <c r="L7" s="8"/>
      <c r="M7" s="24"/>
      <c r="N7" s="24">
        <f>2625.22+16.5+180.28</f>
        <v>2822</v>
      </c>
      <c r="O7" s="8">
        <f t="shared" si="0"/>
        <v>0</v>
      </c>
      <c r="P7" s="5"/>
    </row>
    <row r="8" spans="1:16" ht="24">
      <c r="A8" s="11">
        <v>5</v>
      </c>
      <c r="B8" s="12" t="s">
        <v>15</v>
      </c>
      <c r="C8" s="27" t="s">
        <v>16</v>
      </c>
      <c r="D8" s="28" t="s">
        <v>19</v>
      </c>
      <c r="E8" s="28"/>
      <c r="F8" s="28" t="s">
        <v>21</v>
      </c>
      <c r="G8" s="29" t="s">
        <v>22</v>
      </c>
      <c r="H8" s="30">
        <v>43229</v>
      </c>
      <c r="I8" s="31">
        <v>900</v>
      </c>
      <c r="J8" s="31"/>
      <c r="K8" s="32">
        <v>900</v>
      </c>
      <c r="L8" s="33"/>
      <c r="M8" s="34"/>
      <c r="N8" s="34">
        <f>898.9+1.1</f>
        <v>900</v>
      </c>
      <c r="O8" s="8">
        <f t="shared" si="0"/>
        <v>0</v>
      </c>
      <c r="P8" s="35"/>
    </row>
    <row r="9" spans="1:16" ht="24">
      <c r="A9" s="36">
        <v>6</v>
      </c>
      <c r="B9" s="12" t="s">
        <v>9</v>
      </c>
      <c r="C9" s="13" t="s">
        <v>10</v>
      </c>
      <c r="D9" s="28" t="s">
        <v>19</v>
      </c>
      <c r="E9" s="28"/>
      <c r="F9" s="3" t="s">
        <v>56</v>
      </c>
      <c r="G9" s="29" t="s">
        <v>57</v>
      </c>
      <c r="H9" s="37">
        <v>43320</v>
      </c>
      <c r="I9" s="31">
        <v>600</v>
      </c>
      <c r="J9" s="31"/>
      <c r="K9" s="32"/>
      <c r="L9" s="33">
        <v>600</v>
      </c>
      <c r="M9" s="34"/>
      <c r="N9" s="34">
        <v>600</v>
      </c>
      <c r="O9" s="8">
        <f t="shared" si="0"/>
        <v>0</v>
      </c>
      <c r="P9" s="35"/>
    </row>
    <row r="10" spans="1:16" ht="24">
      <c r="A10" s="11">
        <v>7</v>
      </c>
      <c r="B10" s="12" t="s">
        <v>9</v>
      </c>
      <c r="C10" s="13" t="s">
        <v>10</v>
      </c>
      <c r="D10" s="28"/>
      <c r="E10" s="28"/>
      <c r="F10" s="38" t="s">
        <v>23</v>
      </c>
      <c r="G10" s="29" t="s">
        <v>24</v>
      </c>
      <c r="H10" s="37">
        <v>43354</v>
      </c>
      <c r="I10" s="31">
        <v>10</v>
      </c>
      <c r="J10" s="31"/>
      <c r="K10" s="32"/>
      <c r="L10" s="33">
        <v>10</v>
      </c>
      <c r="M10" s="34"/>
      <c r="N10" s="34">
        <v>10</v>
      </c>
      <c r="O10" s="8">
        <f t="shared" si="0"/>
        <v>0</v>
      </c>
      <c r="P10" s="35"/>
    </row>
    <row r="11" spans="1:16" ht="24">
      <c r="A11" s="36">
        <v>8</v>
      </c>
      <c r="B11" s="12" t="s">
        <v>9</v>
      </c>
      <c r="C11" s="13" t="s">
        <v>10</v>
      </c>
      <c r="D11" s="28"/>
      <c r="E11" s="28"/>
      <c r="F11" s="38" t="s">
        <v>25</v>
      </c>
      <c r="G11" s="29" t="s">
        <v>26</v>
      </c>
      <c r="H11" s="37">
        <v>43354</v>
      </c>
      <c r="I11" s="31">
        <v>199.81</v>
      </c>
      <c r="J11" s="31"/>
      <c r="K11" s="32"/>
      <c r="L11" s="33">
        <v>199.81</v>
      </c>
      <c r="M11" s="34"/>
      <c r="N11" s="34">
        <v>199.81</v>
      </c>
      <c r="O11" s="8">
        <f t="shared" si="0"/>
        <v>0</v>
      </c>
      <c r="P11" s="35" t="s">
        <v>58</v>
      </c>
    </row>
    <row r="12" spans="1:16" ht="24">
      <c r="A12" s="11">
        <v>9</v>
      </c>
      <c r="B12" s="12" t="s">
        <v>9</v>
      </c>
      <c r="C12" s="13" t="s">
        <v>10</v>
      </c>
      <c r="D12" s="28"/>
      <c r="E12" s="28"/>
      <c r="F12" s="38" t="s">
        <v>27</v>
      </c>
      <c r="G12" s="29" t="s">
        <v>28</v>
      </c>
      <c r="H12" s="37">
        <v>43354</v>
      </c>
      <c r="I12" s="31">
        <v>48</v>
      </c>
      <c r="J12" s="31"/>
      <c r="K12" s="32"/>
      <c r="L12" s="33">
        <v>48</v>
      </c>
      <c r="M12" s="34"/>
      <c r="N12" s="34">
        <v>48</v>
      </c>
      <c r="O12" s="8">
        <f t="shared" si="0"/>
        <v>0</v>
      </c>
      <c r="P12" s="35"/>
    </row>
    <row r="13" spans="1:16" ht="24">
      <c r="A13" s="36">
        <v>10</v>
      </c>
      <c r="B13" s="12" t="s">
        <v>9</v>
      </c>
      <c r="C13" s="13" t="s">
        <v>10</v>
      </c>
      <c r="D13" s="28" t="s">
        <v>59</v>
      </c>
      <c r="E13" s="28"/>
      <c r="F13" s="38" t="s">
        <v>29</v>
      </c>
      <c r="G13" s="29" t="s">
        <v>30</v>
      </c>
      <c r="H13" s="37">
        <v>43354</v>
      </c>
      <c r="I13" s="31">
        <v>21.744</v>
      </c>
      <c r="J13" s="31"/>
      <c r="K13" s="32"/>
      <c r="L13" s="33">
        <v>21.744</v>
      </c>
      <c r="M13" s="34"/>
      <c r="N13" s="34">
        <v>21.744</v>
      </c>
      <c r="O13" s="8">
        <f t="shared" si="0"/>
        <v>0</v>
      </c>
      <c r="P13" s="35"/>
    </row>
    <row r="14" spans="1:16" ht="24">
      <c r="A14" s="11">
        <v>11</v>
      </c>
      <c r="B14" s="12" t="s">
        <v>9</v>
      </c>
      <c r="C14" s="13" t="s">
        <v>10</v>
      </c>
      <c r="D14" s="28"/>
      <c r="E14" s="28"/>
      <c r="F14" s="38" t="s">
        <v>31</v>
      </c>
      <c r="G14" s="29" t="s">
        <v>32</v>
      </c>
      <c r="H14" s="37">
        <v>43354</v>
      </c>
      <c r="I14" s="31">
        <v>4</v>
      </c>
      <c r="J14" s="31"/>
      <c r="K14" s="32"/>
      <c r="L14" s="33">
        <v>4</v>
      </c>
      <c r="M14" s="34"/>
      <c r="N14" s="34">
        <v>4</v>
      </c>
      <c r="O14" s="8">
        <f t="shared" si="0"/>
        <v>0</v>
      </c>
      <c r="P14" s="35"/>
    </row>
    <row r="15" spans="1:16" ht="24">
      <c r="A15" s="36">
        <v>12</v>
      </c>
      <c r="B15" s="12" t="s">
        <v>9</v>
      </c>
      <c r="C15" s="13" t="s">
        <v>10</v>
      </c>
      <c r="D15" s="28"/>
      <c r="E15" s="28"/>
      <c r="F15" s="38" t="s">
        <v>33</v>
      </c>
      <c r="G15" s="29" t="s">
        <v>34</v>
      </c>
      <c r="H15" s="37">
        <v>43354</v>
      </c>
      <c r="I15" s="31">
        <v>9.8</v>
      </c>
      <c r="J15" s="31"/>
      <c r="K15" s="32"/>
      <c r="L15" s="33">
        <v>9.8</v>
      </c>
      <c r="M15" s="34"/>
      <c r="N15" s="34">
        <v>9.8</v>
      </c>
      <c r="O15" s="8">
        <f t="shared" si="0"/>
        <v>0</v>
      </c>
      <c r="P15" s="35"/>
    </row>
    <row r="16" spans="1:16" ht="24">
      <c r="A16" s="11">
        <v>13</v>
      </c>
      <c r="B16" s="12" t="s">
        <v>9</v>
      </c>
      <c r="C16" s="13" t="s">
        <v>10</v>
      </c>
      <c r="D16" s="28"/>
      <c r="E16" s="28"/>
      <c r="F16" s="38" t="s">
        <v>35</v>
      </c>
      <c r="G16" s="29" t="s">
        <v>36</v>
      </c>
      <c r="H16" s="37">
        <v>43354</v>
      </c>
      <c r="I16" s="31">
        <v>13.1656</v>
      </c>
      <c r="J16" s="31"/>
      <c r="K16" s="32"/>
      <c r="L16" s="33">
        <v>13.1656</v>
      </c>
      <c r="M16" s="34"/>
      <c r="N16" s="34">
        <v>13.1656</v>
      </c>
      <c r="O16" s="8">
        <f t="shared" si="0"/>
        <v>0</v>
      </c>
      <c r="P16" s="35"/>
    </row>
    <row r="17" spans="1:16" ht="24">
      <c r="A17" s="36">
        <v>14</v>
      </c>
      <c r="B17" s="12" t="s">
        <v>9</v>
      </c>
      <c r="C17" s="13" t="s">
        <v>10</v>
      </c>
      <c r="D17" s="28" t="s">
        <v>60</v>
      </c>
      <c r="E17" s="28"/>
      <c r="F17" s="38" t="s">
        <v>37</v>
      </c>
      <c r="G17" s="29" t="s">
        <v>38</v>
      </c>
      <c r="H17" s="37">
        <v>43354</v>
      </c>
      <c r="I17" s="31">
        <v>41</v>
      </c>
      <c r="J17" s="31"/>
      <c r="K17" s="32"/>
      <c r="L17" s="33">
        <v>41</v>
      </c>
      <c r="M17" s="34"/>
      <c r="N17" s="34">
        <f>29.13+11.87</f>
        <v>41</v>
      </c>
      <c r="O17" s="8">
        <f t="shared" si="0"/>
        <v>0</v>
      </c>
      <c r="P17" s="35"/>
    </row>
    <row r="18" spans="1:16" ht="24">
      <c r="A18" s="11">
        <v>15</v>
      </c>
      <c r="B18" s="12" t="s">
        <v>9</v>
      </c>
      <c r="C18" s="13" t="s">
        <v>10</v>
      </c>
      <c r="D18" s="28"/>
      <c r="E18" s="28"/>
      <c r="F18" s="38" t="s">
        <v>39</v>
      </c>
      <c r="G18" s="29" t="s">
        <v>40</v>
      </c>
      <c r="H18" s="37">
        <v>43354</v>
      </c>
      <c r="I18" s="31">
        <v>72.45</v>
      </c>
      <c r="J18" s="31"/>
      <c r="K18" s="32"/>
      <c r="L18" s="33">
        <v>72.45</v>
      </c>
      <c r="M18" s="34"/>
      <c r="N18" s="33">
        <v>72.45</v>
      </c>
      <c r="O18" s="8">
        <f t="shared" si="0"/>
        <v>0</v>
      </c>
      <c r="P18" s="35"/>
    </row>
    <row r="19" spans="1:16" ht="24">
      <c r="A19" s="36">
        <v>16</v>
      </c>
      <c r="B19" s="12" t="s">
        <v>9</v>
      </c>
      <c r="C19" s="13" t="s">
        <v>10</v>
      </c>
      <c r="D19" s="28"/>
      <c r="E19" s="28"/>
      <c r="F19" s="39" t="s">
        <v>41</v>
      </c>
      <c r="G19" s="29" t="s">
        <v>42</v>
      </c>
      <c r="H19" s="37">
        <v>43382</v>
      </c>
      <c r="I19" s="31">
        <v>80</v>
      </c>
      <c r="J19" s="31"/>
      <c r="K19" s="32"/>
      <c r="L19" s="33">
        <v>80</v>
      </c>
      <c r="M19" s="34"/>
      <c r="N19" s="33">
        <v>80</v>
      </c>
      <c r="O19" s="34">
        <f t="shared" si="0"/>
        <v>0</v>
      </c>
      <c r="P19" s="35"/>
    </row>
    <row r="20" spans="1:16" ht="24">
      <c r="A20" s="11">
        <v>17</v>
      </c>
      <c r="B20" s="12" t="s">
        <v>9</v>
      </c>
      <c r="C20" s="13" t="s">
        <v>10</v>
      </c>
      <c r="D20" s="28"/>
      <c r="E20" s="28"/>
      <c r="F20" s="38" t="s">
        <v>61</v>
      </c>
      <c r="G20" s="29" t="s">
        <v>62</v>
      </c>
      <c r="H20" s="37">
        <v>43419</v>
      </c>
      <c r="I20" s="31">
        <v>6.04</v>
      </c>
      <c r="J20" s="31"/>
      <c r="K20" s="32"/>
      <c r="L20" s="33">
        <v>6.04</v>
      </c>
      <c r="M20" s="34"/>
      <c r="N20" s="33">
        <v>6.04</v>
      </c>
      <c r="O20" s="34">
        <f t="shared" si="0"/>
        <v>0</v>
      </c>
      <c r="P20" s="35"/>
    </row>
    <row r="21" spans="1:16" ht="24">
      <c r="A21" s="36">
        <v>18</v>
      </c>
      <c r="B21" s="12" t="s">
        <v>9</v>
      </c>
      <c r="C21" s="13" t="s">
        <v>10</v>
      </c>
      <c r="D21" s="28"/>
      <c r="E21" s="28"/>
      <c r="F21" s="38" t="s">
        <v>63</v>
      </c>
      <c r="G21" s="29" t="s">
        <v>64</v>
      </c>
      <c r="H21" s="37">
        <v>43439</v>
      </c>
      <c r="I21" s="31">
        <v>2.11461</v>
      </c>
      <c r="J21" s="31"/>
      <c r="K21" s="32"/>
      <c r="L21" s="33">
        <v>2.11461</v>
      </c>
      <c r="M21" s="34"/>
      <c r="N21" s="33">
        <v>2.11461</v>
      </c>
      <c r="O21" s="34">
        <f t="shared" si="0"/>
        <v>0</v>
      </c>
      <c r="P21" s="35"/>
    </row>
    <row r="22" spans="1:16" ht="14.25">
      <c r="A22" s="36"/>
      <c r="B22" s="40"/>
      <c r="C22" s="41"/>
      <c r="D22" s="28"/>
      <c r="E22" s="28"/>
      <c r="F22" s="38"/>
      <c r="G22" s="29" t="s">
        <v>65</v>
      </c>
      <c r="H22" s="37"/>
      <c r="I22" s="31">
        <v>2600</v>
      </c>
      <c r="J22" s="31"/>
      <c r="K22" s="32"/>
      <c r="L22" s="33"/>
      <c r="M22" s="34">
        <v>2600</v>
      </c>
      <c r="N22" s="34">
        <f>2093.15+506.85</f>
        <v>2600</v>
      </c>
      <c r="O22" s="8">
        <f t="shared" si="0"/>
        <v>0</v>
      </c>
      <c r="P22" s="35"/>
    </row>
    <row r="23" spans="1:16" ht="14.25">
      <c r="A23" s="36"/>
      <c r="B23" s="42"/>
      <c r="C23" s="43"/>
      <c r="D23" s="35"/>
      <c r="E23" s="35"/>
      <c r="F23" s="38"/>
      <c r="G23" s="44"/>
      <c r="H23" s="45"/>
      <c r="I23" s="46"/>
      <c r="J23" s="46"/>
      <c r="K23" s="47"/>
      <c r="L23" s="33"/>
      <c r="M23" s="34"/>
      <c r="N23" s="34"/>
      <c r="O23" s="34"/>
      <c r="P23" s="48"/>
    </row>
    <row r="24" spans="1:16" ht="14.25">
      <c r="A24" s="49"/>
      <c r="B24" s="50"/>
      <c r="C24" s="51"/>
      <c r="D24" s="52" t="s">
        <v>66</v>
      </c>
      <c r="E24" s="53"/>
      <c r="F24" s="54"/>
      <c r="G24" s="53"/>
      <c r="H24" s="55"/>
      <c r="I24" s="56">
        <f aca="true" t="shared" si="1" ref="I24:O24">SUM(I4:I23)</f>
        <v>7880.12421</v>
      </c>
      <c r="J24" s="56">
        <f t="shared" si="1"/>
        <v>35</v>
      </c>
      <c r="K24" s="56">
        <f t="shared" si="1"/>
        <v>4137</v>
      </c>
      <c r="L24" s="56">
        <f t="shared" si="1"/>
        <v>1108.12421</v>
      </c>
      <c r="M24" s="56">
        <f t="shared" si="1"/>
        <v>2600</v>
      </c>
      <c r="N24" s="56">
        <f t="shared" si="1"/>
        <v>7880.12421</v>
      </c>
      <c r="O24" s="56">
        <f t="shared" si="1"/>
        <v>0</v>
      </c>
      <c r="P24" s="52"/>
    </row>
  </sheetData>
  <autoFilter ref="A3:P3"/>
  <mergeCells count="1">
    <mergeCell ref="A1:P1"/>
  </mergeCell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indexed="50"/>
  </sheetPr>
  <dimension ref="A1:G59"/>
  <sheetViews>
    <sheetView tabSelected="1" workbookViewId="0" topLeftCell="A1">
      <pane ySplit="3" topLeftCell="BM4" activePane="bottomLeft" state="frozen"/>
      <selection pane="topLeft" activeCell="F26" sqref="F26"/>
      <selection pane="bottomLeft" activeCell="G47" sqref="G47"/>
    </sheetView>
  </sheetViews>
  <sheetFormatPr defaultColWidth="9.00390625" defaultRowHeight="14.25"/>
  <cols>
    <col min="1" max="1" width="8.625" style="70" customWidth="1"/>
    <col min="2" max="2" width="10.00390625" style="82" customWidth="1"/>
    <col min="3" max="3" width="12.375" style="83" customWidth="1"/>
    <col min="4" max="4" width="17.375" style="70" customWidth="1"/>
    <col min="5" max="5" width="12.375" style="70" customWidth="1"/>
    <col min="6" max="6" width="9.125" style="70" customWidth="1"/>
    <col min="7" max="7" width="8.625" style="85" customWidth="1"/>
    <col min="8" max="9" width="8.625" style="70" customWidth="1"/>
    <col min="10" max="16384" width="8.625" style="61" customWidth="1"/>
  </cols>
  <sheetData>
    <row r="1" spans="1:7" ht="22.5">
      <c r="A1" s="72" t="s">
        <v>98</v>
      </c>
      <c r="B1" s="72"/>
      <c r="C1" s="72"/>
      <c r="D1" s="72"/>
      <c r="E1" s="72"/>
      <c r="F1" s="72"/>
      <c r="G1" s="72"/>
    </row>
    <row r="3" spans="1:7" ht="18.75" customHeight="1">
      <c r="A3" s="62" t="s">
        <v>0</v>
      </c>
      <c r="B3" s="62" t="s">
        <v>99</v>
      </c>
      <c r="C3" s="73" t="s">
        <v>100</v>
      </c>
      <c r="D3" s="62" t="s">
        <v>67</v>
      </c>
      <c r="E3" s="62" t="s">
        <v>101</v>
      </c>
      <c r="F3" s="62" t="s">
        <v>68</v>
      </c>
      <c r="G3" s="62" t="s">
        <v>69</v>
      </c>
    </row>
    <row r="4" spans="1:7" ht="25.5">
      <c r="A4" s="62">
        <v>1</v>
      </c>
      <c r="B4" s="74" t="s">
        <v>70</v>
      </c>
      <c r="C4" s="73" t="s">
        <v>71</v>
      </c>
      <c r="D4" s="75" t="s">
        <v>102</v>
      </c>
      <c r="E4" s="3" t="s">
        <v>20</v>
      </c>
      <c r="F4" s="63">
        <v>262</v>
      </c>
      <c r="G4" s="64"/>
    </row>
    <row r="5" spans="1:7" ht="25.5">
      <c r="A5" s="62">
        <v>2</v>
      </c>
      <c r="B5" s="74" t="s">
        <v>70</v>
      </c>
      <c r="C5" s="73" t="s">
        <v>103</v>
      </c>
      <c r="D5" s="75" t="s">
        <v>72</v>
      </c>
      <c r="E5" s="3" t="s">
        <v>20</v>
      </c>
      <c r="F5" s="63">
        <f>98.1</f>
        <v>98.1</v>
      </c>
      <c r="G5" s="64"/>
    </row>
    <row r="6" spans="1:7" ht="25.5">
      <c r="A6" s="62">
        <v>3</v>
      </c>
      <c r="B6" s="74" t="s">
        <v>70</v>
      </c>
      <c r="C6" s="73" t="s">
        <v>73</v>
      </c>
      <c r="D6" s="75" t="s">
        <v>74</v>
      </c>
      <c r="E6" s="3" t="s">
        <v>20</v>
      </c>
      <c r="F6" s="63">
        <v>50</v>
      </c>
      <c r="G6" s="64"/>
    </row>
    <row r="7" spans="1:7" ht="25.5">
      <c r="A7" s="62">
        <v>4</v>
      </c>
      <c r="B7" s="74" t="s">
        <v>70</v>
      </c>
      <c r="C7" s="73" t="s">
        <v>75</v>
      </c>
      <c r="D7" s="75" t="s">
        <v>76</v>
      </c>
      <c r="E7" s="3" t="s">
        <v>20</v>
      </c>
      <c r="F7" s="63">
        <v>371.8</v>
      </c>
      <c r="G7" s="64"/>
    </row>
    <row r="8" spans="1:7" ht="25.5">
      <c r="A8" s="62">
        <v>5</v>
      </c>
      <c r="B8" s="74" t="s">
        <v>77</v>
      </c>
      <c r="C8" s="73" t="s">
        <v>78</v>
      </c>
      <c r="D8" s="75" t="s">
        <v>79</v>
      </c>
      <c r="E8" s="3" t="s">
        <v>20</v>
      </c>
      <c r="F8" s="63">
        <v>81</v>
      </c>
      <c r="G8" s="64"/>
    </row>
    <row r="9" spans="1:7" ht="25.5">
      <c r="A9" s="62">
        <v>6</v>
      </c>
      <c r="B9" s="74" t="s">
        <v>70</v>
      </c>
      <c r="C9" s="73" t="s">
        <v>80</v>
      </c>
      <c r="D9" s="75" t="s">
        <v>81</v>
      </c>
      <c r="E9" s="3" t="s">
        <v>20</v>
      </c>
      <c r="F9" s="63">
        <f>144.9-40.1</f>
        <v>104.80000000000001</v>
      </c>
      <c r="G9" s="64"/>
    </row>
    <row r="10" spans="1:7" ht="25.5">
      <c r="A10" s="62">
        <v>7</v>
      </c>
      <c r="B10" s="74" t="s">
        <v>77</v>
      </c>
      <c r="C10" s="73" t="s">
        <v>105</v>
      </c>
      <c r="D10" s="75" t="s">
        <v>104</v>
      </c>
      <c r="E10" s="3" t="s">
        <v>20</v>
      </c>
      <c r="F10" s="65">
        <v>35.8</v>
      </c>
      <c r="G10" s="64"/>
    </row>
    <row r="11" spans="1:7" ht="25.5">
      <c r="A11" s="62">
        <v>8</v>
      </c>
      <c r="B11" s="74" t="s">
        <v>106</v>
      </c>
      <c r="C11" s="73" t="s">
        <v>107</v>
      </c>
      <c r="D11" s="75" t="s">
        <v>108</v>
      </c>
      <c r="E11" s="3" t="s">
        <v>20</v>
      </c>
      <c r="F11" s="65">
        <v>184</v>
      </c>
      <c r="G11" s="66"/>
    </row>
    <row r="12" spans="1:7" ht="25.5">
      <c r="A12" s="62">
        <v>9</v>
      </c>
      <c r="B12" s="74" t="s">
        <v>106</v>
      </c>
      <c r="C12" s="73" t="s">
        <v>109</v>
      </c>
      <c r="D12" s="75" t="s">
        <v>108</v>
      </c>
      <c r="E12" s="3" t="s">
        <v>11</v>
      </c>
      <c r="F12" s="65">
        <v>247</v>
      </c>
      <c r="G12" s="66"/>
    </row>
    <row r="13" spans="1:7" ht="25.5">
      <c r="A13" s="62">
        <v>10</v>
      </c>
      <c r="B13" s="74" t="s">
        <v>106</v>
      </c>
      <c r="C13" s="73" t="s">
        <v>110</v>
      </c>
      <c r="D13" s="75" t="s">
        <v>108</v>
      </c>
      <c r="E13" s="3" t="s">
        <v>111</v>
      </c>
      <c r="F13" s="65">
        <v>365.3</v>
      </c>
      <c r="G13" s="66"/>
    </row>
    <row r="14" spans="1:7" ht="25.5">
      <c r="A14" s="62">
        <v>11</v>
      </c>
      <c r="B14" s="74" t="s">
        <v>106</v>
      </c>
      <c r="C14" s="73" t="s">
        <v>82</v>
      </c>
      <c r="D14" s="75" t="s">
        <v>108</v>
      </c>
      <c r="E14" s="3" t="s">
        <v>111</v>
      </c>
      <c r="F14" s="65">
        <v>141.2</v>
      </c>
      <c r="G14" s="66"/>
    </row>
    <row r="15" spans="1:7" ht="25.5">
      <c r="A15" s="62">
        <v>12</v>
      </c>
      <c r="B15" s="74" t="s">
        <v>106</v>
      </c>
      <c r="C15" s="73" t="s">
        <v>83</v>
      </c>
      <c r="D15" s="75" t="s">
        <v>108</v>
      </c>
      <c r="E15" s="3" t="s">
        <v>111</v>
      </c>
      <c r="F15" s="65">
        <v>392.4</v>
      </c>
      <c r="G15" s="66"/>
    </row>
    <row r="16" spans="1:7" ht="25.5">
      <c r="A16" s="62">
        <v>13</v>
      </c>
      <c r="B16" s="74" t="s">
        <v>77</v>
      </c>
      <c r="C16" s="73" t="s">
        <v>112</v>
      </c>
      <c r="D16" s="75" t="s">
        <v>79</v>
      </c>
      <c r="E16" s="3" t="s">
        <v>20</v>
      </c>
      <c r="F16" s="65">
        <v>135</v>
      </c>
      <c r="G16" s="66"/>
    </row>
    <row r="17" spans="1:7" ht="25.5">
      <c r="A17" s="62">
        <v>14</v>
      </c>
      <c r="B17" s="74" t="s">
        <v>70</v>
      </c>
      <c r="C17" s="73" t="s">
        <v>112</v>
      </c>
      <c r="D17" s="75" t="s">
        <v>84</v>
      </c>
      <c r="E17" s="3" t="s">
        <v>20</v>
      </c>
      <c r="F17" s="65">
        <f>398-64.88</f>
        <v>333.12</v>
      </c>
      <c r="G17" s="66"/>
    </row>
    <row r="18" spans="1:7" ht="25.5">
      <c r="A18" s="62">
        <v>15</v>
      </c>
      <c r="B18" s="74" t="s">
        <v>77</v>
      </c>
      <c r="C18" s="73" t="s">
        <v>113</v>
      </c>
      <c r="D18" s="75" t="s">
        <v>104</v>
      </c>
      <c r="E18" s="3" t="s">
        <v>20</v>
      </c>
      <c r="F18" s="65">
        <v>42.6</v>
      </c>
      <c r="G18" s="66"/>
    </row>
    <row r="19" spans="1:7" ht="25.5">
      <c r="A19" s="62">
        <v>16</v>
      </c>
      <c r="B19" s="74" t="s">
        <v>114</v>
      </c>
      <c r="C19" s="73" t="s">
        <v>85</v>
      </c>
      <c r="D19" s="75" t="s">
        <v>115</v>
      </c>
      <c r="E19" s="38" t="s">
        <v>18</v>
      </c>
      <c r="F19" s="65">
        <v>35</v>
      </c>
      <c r="G19" s="66"/>
    </row>
    <row r="20" spans="1:7" ht="25.5">
      <c r="A20" s="62">
        <v>17</v>
      </c>
      <c r="B20" s="74" t="s">
        <v>116</v>
      </c>
      <c r="C20" s="73" t="s">
        <v>117</v>
      </c>
      <c r="D20" s="75" t="s">
        <v>118</v>
      </c>
      <c r="E20" s="38" t="s">
        <v>119</v>
      </c>
      <c r="F20" s="65">
        <v>150</v>
      </c>
      <c r="G20" s="66"/>
    </row>
    <row r="21" spans="1:7" ht="39">
      <c r="A21" s="62">
        <v>18</v>
      </c>
      <c r="B21" s="74" t="s">
        <v>77</v>
      </c>
      <c r="C21" s="73" t="s">
        <v>120</v>
      </c>
      <c r="D21" s="75" t="s">
        <v>121</v>
      </c>
      <c r="E21" s="3" t="s">
        <v>20</v>
      </c>
      <c r="F21" s="65">
        <v>16.5</v>
      </c>
      <c r="G21" s="66"/>
    </row>
    <row r="22" spans="1:7" ht="25.5">
      <c r="A22" s="62">
        <v>19</v>
      </c>
      <c r="B22" s="74" t="s">
        <v>122</v>
      </c>
      <c r="C22" s="73" t="s">
        <v>86</v>
      </c>
      <c r="D22" s="75" t="s">
        <v>123</v>
      </c>
      <c r="E22" s="38" t="s">
        <v>124</v>
      </c>
      <c r="F22" s="65">
        <v>300</v>
      </c>
      <c r="G22" s="66"/>
    </row>
    <row r="23" spans="1:7" ht="25.5">
      <c r="A23" s="62">
        <v>20</v>
      </c>
      <c r="B23" s="74" t="s">
        <v>125</v>
      </c>
      <c r="C23" s="73" t="s">
        <v>126</v>
      </c>
      <c r="D23" s="75" t="s">
        <v>127</v>
      </c>
      <c r="E23" s="3" t="s">
        <v>128</v>
      </c>
      <c r="F23" s="65">
        <v>180.28</v>
      </c>
      <c r="G23" s="66"/>
    </row>
    <row r="24" spans="1:7" ht="25.5">
      <c r="A24" s="62">
        <v>21</v>
      </c>
      <c r="B24" s="74" t="s">
        <v>125</v>
      </c>
      <c r="C24" s="73" t="s">
        <v>126</v>
      </c>
      <c r="D24" s="75" t="s">
        <v>127</v>
      </c>
      <c r="E24" s="38" t="s">
        <v>124</v>
      </c>
      <c r="F24" s="65">
        <v>300</v>
      </c>
      <c r="G24" s="66"/>
    </row>
    <row r="25" spans="1:7" ht="25.5">
      <c r="A25" s="62">
        <v>22</v>
      </c>
      <c r="B25" s="74" t="s">
        <v>125</v>
      </c>
      <c r="C25" s="73" t="s">
        <v>126</v>
      </c>
      <c r="D25" s="75" t="s">
        <v>127</v>
      </c>
      <c r="E25" s="67" t="s">
        <v>111</v>
      </c>
      <c r="F25" s="65">
        <v>1.1</v>
      </c>
      <c r="G25" s="66"/>
    </row>
    <row r="26" spans="1:7" ht="25.5">
      <c r="A26" s="62">
        <v>23</v>
      </c>
      <c r="B26" s="74" t="s">
        <v>125</v>
      </c>
      <c r="C26" s="73" t="s">
        <v>126</v>
      </c>
      <c r="D26" s="75" t="s">
        <v>127</v>
      </c>
      <c r="E26" s="3" t="s">
        <v>11</v>
      </c>
      <c r="F26" s="65">
        <v>18</v>
      </c>
      <c r="G26" s="66"/>
    </row>
    <row r="27" spans="1:7" ht="25.5">
      <c r="A27" s="62">
        <v>24</v>
      </c>
      <c r="B27" s="74" t="s">
        <v>106</v>
      </c>
      <c r="C27" s="73" t="s">
        <v>129</v>
      </c>
      <c r="D27" s="75" t="s">
        <v>108</v>
      </c>
      <c r="E27" s="3" t="s">
        <v>130</v>
      </c>
      <c r="F27" s="65">
        <v>18.5</v>
      </c>
      <c r="G27" s="66"/>
    </row>
    <row r="28" spans="1:7" ht="25.5">
      <c r="A28" s="62">
        <v>25</v>
      </c>
      <c r="B28" s="74" t="s">
        <v>106</v>
      </c>
      <c r="C28" s="73" t="s">
        <v>129</v>
      </c>
      <c r="D28" s="75" t="s">
        <v>108</v>
      </c>
      <c r="E28" s="3" t="s">
        <v>130</v>
      </c>
      <c r="F28" s="65">
        <v>0.06</v>
      </c>
      <c r="G28" s="66"/>
    </row>
    <row r="29" spans="1:7" ht="25.5">
      <c r="A29" s="62">
        <v>26</v>
      </c>
      <c r="B29" s="74" t="s">
        <v>106</v>
      </c>
      <c r="C29" s="73" t="s">
        <v>131</v>
      </c>
      <c r="D29" s="75" t="s">
        <v>108</v>
      </c>
      <c r="E29" s="3" t="s">
        <v>130</v>
      </c>
      <c r="F29" s="65">
        <v>830.49</v>
      </c>
      <c r="G29" s="66"/>
    </row>
    <row r="30" spans="1:7" ht="25.5">
      <c r="A30" s="62">
        <v>27</v>
      </c>
      <c r="B30" s="74" t="s">
        <v>132</v>
      </c>
      <c r="C30" s="73" t="s">
        <v>87</v>
      </c>
      <c r="D30" s="75" t="s">
        <v>133</v>
      </c>
      <c r="E30" s="3" t="s">
        <v>130</v>
      </c>
      <c r="F30" s="65">
        <v>652</v>
      </c>
      <c r="G30" s="66"/>
    </row>
    <row r="31" spans="1:7" ht="39">
      <c r="A31" s="62">
        <v>28</v>
      </c>
      <c r="B31" s="74" t="s">
        <v>77</v>
      </c>
      <c r="C31" s="73" t="s">
        <v>134</v>
      </c>
      <c r="D31" s="75" t="s">
        <v>88</v>
      </c>
      <c r="E31" s="3" t="s">
        <v>130</v>
      </c>
      <c r="F31" s="65">
        <v>573</v>
      </c>
      <c r="G31" s="66"/>
    </row>
    <row r="32" spans="1:7" ht="25.5">
      <c r="A32" s="62">
        <v>29</v>
      </c>
      <c r="B32" s="74" t="s">
        <v>135</v>
      </c>
      <c r="C32" s="73" t="s">
        <v>89</v>
      </c>
      <c r="D32" s="75" t="s">
        <v>90</v>
      </c>
      <c r="E32" s="3" t="s">
        <v>130</v>
      </c>
      <c r="F32" s="65">
        <v>19.1</v>
      </c>
      <c r="G32" s="66"/>
    </row>
    <row r="33" spans="1:7" ht="25.5">
      <c r="A33" s="62">
        <v>30</v>
      </c>
      <c r="B33" s="74" t="s">
        <v>106</v>
      </c>
      <c r="C33" s="73" t="s">
        <v>91</v>
      </c>
      <c r="D33" s="75" t="s">
        <v>108</v>
      </c>
      <c r="E33" s="3" t="s">
        <v>130</v>
      </c>
      <c r="F33" s="65">
        <v>506.85</v>
      </c>
      <c r="G33" s="66"/>
    </row>
    <row r="34" spans="1:7" ht="39">
      <c r="A34" s="62">
        <v>31</v>
      </c>
      <c r="B34" s="74" t="s">
        <v>77</v>
      </c>
      <c r="C34" s="73" t="s">
        <v>134</v>
      </c>
      <c r="D34" s="75" t="s">
        <v>88</v>
      </c>
      <c r="E34" s="3" t="s">
        <v>20</v>
      </c>
      <c r="F34" s="65">
        <v>927</v>
      </c>
      <c r="G34" s="66"/>
    </row>
    <row r="35" spans="1:7" ht="25.5">
      <c r="A35" s="62">
        <v>32</v>
      </c>
      <c r="B35" s="75" t="s">
        <v>136</v>
      </c>
      <c r="C35" s="73" t="s">
        <v>137</v>
      </c>
      <c r="D35" s="75" t="s">
        <v>26</v>
      </c>
      <c r="E35" s="38" t="s">
        <v>138</v>
      </c>
      <c r="F35" s="65">
        <v>199.81</v>
      </c>
      <c r="G35" s="66"/>
    </row>
    <row r="36" spans="1:7" ht="25.5">
      <c r="A36" s="62">
        <v>33</v>
      </c>
      <c r="B36" s="74" t="s">
        <v>139</v>
      </c>
      <c r="C36" s="73" t="s">
        <v>140</v>
      </c>
      <c r="D36" s="75" t="s">
        <v>28</v>
      </c>
      <c r="E36" s="38" t="s">
        <v>27</v>
      </c>
      <c r="F36" s="65">
        <v>48</v>
      </c>
      <c r="G36" s="66"/>
    </row>
    <row r="37" spans="1:7" ht="25.5">
      <c r="A37" s="62">
        <v>34</v>
      </c>
      <c r="B37" s="74" t="s">
        <v>141</v>
      </c>
      <c r="C37" s="73" t="s">
        <v>142</v>
      </c>
      <c r="D37" s="75" t="s">
        <v>30</v>
      </c>
      <c r="E37" s="38" t="s">
        <v>29</v>
      </c>
      <c r="F37" s="65">
        <v>21.744</v>
      </c>
      <c r="G37" s="66"/>
    </row>
    <row r="38" spans="1:7" ht="25.5">
      <c r="A38" s="62">
        <v>35</v>
      </c>
      <c r="B38" s="74" t="s">
        <v>139</v>
      </c>
      <c r="C38" s="73" t="s">
        <v>92</v>
      </c>
      <c r="D38" s="75" t="s">
        <v>32</v>
      </c>
      <c r="E38" s="38" t="s">
        <v>31</v>
      </c>
      <c r="F38" s="65">
        <v>4</v>
      </c>
      <c r="G38" s="65"/>
    </row>
    <row r="39" spans="1:7" ht="25.5">
      <c r="A39" s="62">
        <v>36</v>
      </c>
      <c r="B39" s="75" t="s">
        <v>143</v>
      </c>
      <c r="C39" s="73" t="s">
        <v>93</v>
      </c>
      <c r="D39" s="75" t="s">
        <v>34</v>
      </c>
      <c r="E39" s="38" t="s">
        <v>33</v>
      </c>
      <c r="F39" s="65">
        <v>9.8</v>
      </c>
      <c r="G39" s="65"/>
    </row>
    <row r="40" spans="1:7" ht="25.5">
      <c r="A40" s="62">
        <v>37</v>
      </c>
      <c r="B40" s="75" t="s">
        <v>143</v>
      </c>
      <c r="C40" s="73" t="s">
        <v>94</v>
      </c>
      <c r="D40" s="75" t="s">
        <v>36</v>
      </c>
      <c r="E40" s="38" t="s">
        <v>35</v>
      </c>
      <c r="F40" s="65">
        <v>13.1656</v>
      </c>
      <c r="G40" s="65"/>
    </row>
    <row r="41" spans="1:7" ht="39">
      <c r="A41" s="62">
        <v>38</v>
      </c>
      <c r="B41" s="74" t="s">
        <v>144</v>
      </c>
      <c r="C41" s="73" t="s">
        <v>145</v>
      </c>
      <c r="D41" s="75" t="s">
        <v>38</v>
      </c>
      <c r="E41" s="38" t="s">
        <v>37</v>
      </c>
      <c r="F41" s="65">
        <v>29.13</v>
      </c>
      <c r="G41" s="66"/>
    </row>
    <row r="42" spans="1:7" ht="39">
      <c r="A42" s="62">
        <v>39</v>
      </c>
      <c r="B42" s="74" t="s">
        <v>106</v>
      </c>
      <c r="C42" s="73" t="s">
        <v>95</v>
      </c>
      <c r="D42" s="75" t="s">
        <v>40</v>
      </c>
      <c r="E42" s="38" t="s">
        <v>39</v>
      </c>
      <c r="F42" s="65">
        <v>72.45</v>
      </c>
      <c r="G42" s="65"/>
    </row>
    <row r="43" spans="1:7" ht="39">
      <c r="A43" s="62">
        <v>40</v>
      </c>
      <c r="B43" s="74" t="s">
        <v>146</v>
      </c>
      <c r="C43" s="73" t="s">
        <v>96</v>
      </c>
      <c r="D43" s="75" t="s">
        <v>42</v>
      </c>
      <c r="E43" s="38" t="s">
        <v>41</v>
      </c>
      <c r="F43" s="65">
        <v>80</v>
      </c>
      <c r="G43" s="65"/>
    </row>
    <row r="44" spans="1:7" ht="39">
      <c r="A44" s="62">
        <v>41</v>
      </c>
      <c r="B44" s="75" t="s">
        <v>147</v>
      </c>
      <c r="C44" s="73" t="s">
        <v>97</v>
      </c>
      <c r="D44" s="75" t="s">
        <v>148</v>
      </c>
      <c r="E44" s="38" t="s">
        <v>149</v>
      </c>
      <c r="F44" s="65">
        <v>6.04</v>
      </c>
      <c r="G44" s="65"/>
    </row>
    <row r="45" spans="1:7" ht="39">
      <c r="A45" s="62">
        <v>42</v>
      </c>
      <c r="B45" s="74" t="s">
        <v>144</v>
      </c>
      <c r="C45" s="73" t="s">
        <v>150</v>
      </c>
      <c r="D45" s="75" t="s">
        <v>151</v>
      </c>
      <c r="E45" s="38" t="s">
        <v>152</v>
      </c>
      <c r="F45" s="65">
        <v>2.11</v>
      </c>
      <c r="G45" s="65"/>
    </row>
    <row r="46" spans="1:7" ht="27.75" customHeight="1">
      <c r="A46" s="62">
        <v>43</v>
      </c>
      <c r="B46" s="74" t="s">
        <v>106</v>
      </c>
      <c r="C46" s="73" t="s">
        <v>153</v>
      </c>
      <c r="D46" s="29" t="s">
        <v>24</v>
      </c>
      <c r="E46" s="38" t="s">
        <v>23</v>
      </c>
      <c r="F46" s="65">
        <v>10</v>
      </c>
      <c r="G46" s="66"/>
    </row>
    <row r="47" spans="1:7" ht="39">
      <c r="A47" s="62">
        <v>44</v>
      </c>
      <c r="B47" s="74" t="s">
        <v>144</v>
      </c>
      <c r="C47" s="73" t="s">
        <v>150</v>
      </c>
      <c r="D47" s="75" t="s">
        <v>38</v>
      </c>
      <c r="E47" s="38" t="s">
        <v>37</v>
      </c>
      <c r="F47" s="65">
        <v>11.87</v>
      </c>
      <c r="G47" s="66"/>
    </row>
    <row r="48" spans="1:7" ht="13.5" customHeight="1">
      <c r="A48" s="62"/>
      <c r="B48" s="75"/>
      <c r="C48" s="73"/>
      <c r="D48" s="76"/>
      <c r="E48" s="76"/>
      <c r="F48" s="65"/>
      <c r="G48" s="66"/>
    </row>
    <row r="49" spans="1:7" ht="15">
      <c r="A49" s="77"/>
      <c r="B49" s="78"/>
      <c r="C49" s="79" t="s">
        <v>154</v>
      </c>
      <c r="D49" s="80"/>
      <c r="E49" s="81"/>
      <c r="F49" s="68">
        <f>SUBTOTAL(9,F4:F48)</f>
        <v>7880.119600000001</v>
      </c>
      <c r="G49" s="69"/>
    </row>
    <row r="50" ht="15">
      <c r="G50" s="84"/>
    </row>
    <row r="51" spans="6:7" ht="15">
      <c r="F51" s="71"/>
      <c r="G51" s="84"/>
    </row>
    <row r="52" ht="15">
      <c r="G52" s="84"/>
    </row>
    <row r="53" ht="15">
      <c r="G53" s="84"/>
    </row>
    <row r="54" ht="15">
      <c r="G54" s="84"/>
    </row>
    <row r="55" ht="15">
      <c r="G55" s="84"/>
    </row>
    <row r="56" ht="15">
      <c r="G56" s="84"/>
    </row>
    <row r="57" ht="15">
      <c r="G57" s="84"/>
    </row>
    <row r="58" ht="15">
      <c r="G58" s="84"/>
    </row>
    <row r="59" ht="15">
      <c r="G59" s="84"/>
    </row>
  </sheetData>
  <autoFilter ref="A3:G43"/>
  <mergeCells count="2">
    <mergeCell ref="A1:G1"/>
    <mergeCell ref="C49:D49"/>
  </mergeCells>
  <printOptions horizontalCentered="1"/>
  <pageMargins left="0.7480314960629921" right="0.7480314960629921" top="0.984251968503937" bottom="0.72" header="0.5118110236220472" footer="0.55"/>
  <pageSetup horizontalDpi="600" verticalDpi="600" orientation="portrait" paperSize="9" scale="10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dcterms:created xsi:type="dcterms:W3CDTF">2019-01-30T02:32:27Z</dcterms:created>
  <dcterms:modified xsi:type="dcterms:W3CDTF">2019-01-30T02:36:38Z</dcterms:modified>
  <cp:category/>
  <cp:version/>
  <cp:contentType/>
  <cp:contentStatus/>
</cp:coreProperties>
</file>